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firstSheet="1" activeTab="0"/>
  </bookViews>
  <sheets>
    <sheet name="Summary" sheetId="1" r:id="rId1"/>
    <sheet name="DC42" sheetId="2" r:id="rId2"/>
    <sheet name="DC48" sheetId="3" r:id="rId3"/>
    <sheet name="EKU" sheetId="4" r:id="rId4"/>
    <sheet name="GT421" sheetId="5" r:id="rId5"/>
    <sheet name="GT422" sheetId="6" r:id="rId6"/>
    <sheet name="GT423" sheetId="7" r:id="rId7"/>
    <sheet name="GT481" sheetId="8" r:id="rId8"/>
    <sheet name="GT484" sheetId="9" r:id="rId9"/>
    <sheet name="GT485" sheetId="10" r:id="rId10"/>
    <sheet name="JHB" sheetId="11" r:id="rId11"/>
    <sheet name="TSH" sheetId="12" r:id="rId12"/>
  </sheets>
  <definedNames>
    <definedName name="_xlnm.Print_Area" localSheetId="1">'DC42'!$A$1:$H$124</definedName>
    <definedName name="_xlnm.Print_Area" localSheetId="2">'DC48'!$A$1:$H$119</definedName>
    <definedName name="_xlnm.Print_Area" localSheetId="3">'EKU'!$A$1:$H$119</definedName>
    <definedName name="_xlnm.Print_Area" localSheetId="4">'GT421'!$A$1:$H$119</definedName>
    <definedName name="_xlnm.Print_Area" localSheetId="5">'GT422'!$A$1:$H$120</definedName>
    <definedName name="_xlnm.Print_Area" localSheetId="6">'GT423'!$A$1:$H$120</definedName>
    <definedName name="_xlnm.Print_Area" localSheetId="7">'GT481'!$A$1:$H$120</definedName>
    <definedName name="_xlnm.Print_Area" localSheetId="8">'GT484'!$A$1:$H$120</definedName>
    <definedName name="_xlnm.Print_Area" localSheetId="9">'GT485'!$A$1:$H$120</definedName>
    <definedName name="_xlnm.Print_Area" localSheetId="10">'JHB'!$A$1:$H$120</definedName>
    <definedName name="_xlnm.Print_Area" localSheetId="0">'Summary'!$A$1:$H$121</definedName>
    <definedName name="_xlnm.Print_Area" localSheetId="11">'TSH'!$A$1:$H$120</definedName>
  </definedNames>
  <calcPr fullCalcOnLoad="1"/>
</workbook>
</file>

<file path=xl/sharedStrings.xml><?xml version="1.0" encoding="utf-8"?>
<sst xmlns="http://schemas.openxmlformats.org/spreadsheetml/2006/main" count="698" uniqueCount="67">
  <si>
    <t>LOCAL GOVERNMENT MTEF ALLOCATIONS: 2021/22 - 2023/24</t>
  </si>
  <si>
    <t xml:space="preserve">
Summary</t>
  </si>
  <si>
    <t>2021/22 
R thousands</t>
  </si>
  <si>
    <t>2022/23 
R thousands</t>
  </si>
  <si>
    <t>2023/24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</si>
  <si>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</si>
  <si>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</si>
  <si>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</si>
  <si>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</si>
  <si>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</si>
  <si>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</si>
  <si>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</si>
  <si>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</si>
  <si>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</si>
  <si>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</si>
  <si>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</si>
  <si>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</si>
  <si>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</si>
  <si>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</si>
  <si>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</si>
  <si>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</si>
  <si>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</si>
  <si>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</si>
  <si>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</si>
  <si>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</si>
  <si>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</si>
  <si>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</si>
  <si>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</si>
  <si>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relief grant</t>
  </si>
  <si>
    <t>Programme and project preperation support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</si>
  <si>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</si>
  <si>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</si>
  <si>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</si>
  <si>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</si>
  <si>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</si>
  <si>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</si>
  <si>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</si>
  <si>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</si>
  <si>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</si>
  <si>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</si>
  <si>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C DC42 Sedibeng</t>
  </si>
  <si>
    <t>Breakdown of WSIG allocations for district municipalities authorised for services</t>
  </si>
  <si>
    <t>GT421 : Emfuleni</t>
  </si>
  <si>
    <t xml:space="preserve">
C DC48 West Rand</t>
  </si>
  <si>
    <t xml:space="preserve">
A EKU City of Ekurhuleni</t>
  </si>
  <si>
    <t xml:space="preserve">
B GT421 Emfuleni</t>
  </si>
  <si>
    <t xml:space="preserve">
B GT422 Midvaal</t>
  </si>
  <si>
    <t xml:space="preserve">
B GT423 Lesedi</t>
  </si>
  <si>
    <t xml:space="preserve">
B GT481 Mogale City</t>
  </si>
  <si>
    <t xml:space="preserve">
B GT484 Merafong City</t>
  </si>
  <si>
    <t xml:space="preserve">
B GT485 Rand West City</t>
  </si>
  <si>
    <t xml:space="preserve">
A JHB City of Johannesburg</t>
  </si>
  <si>
    <t xml:space="preserve">
A TSH City of Tshwane</t>
  </si>
  <si>
    <t>Transfers from Provincial Departments</t>
  </si>
  <si>
    <t>Municipal Allocations from Provincial Departments</t>
  </si>
  <si>
    <t>of which</t>
  </si>
  <si>
    <t>Total: Transfers from Provincial Departments</t>
  </si>
  <si>
    <t>Department of Cooperative Governance and Traditional Affairs</t>
  </si>
  <si>
    <t>Functional Fire and Rescue Services</t>
  </si>
  <si>
    <t>GRAP 17 Compliance</t>
  </si>
  <si>
    <t>Expanded Public Works Programme (EPWP CoGTA)</t>
  </si>
  <si>
    <t>Gauteng Department of Human Settlements</t>
  </si>
  <si>
    <t>Human Settlements Development Grant</t>
  </si>
  <si>
    <t>Department of Sport, Arts, Culture and Recreation</t>
  </si>
  <si>
    <t>Recapitalisation of Community Libraries Grant</t>
  </si>
  <si>
    <t>Libraries Plan</t>
  </si>
  <si>
    <t>Heritage: Boipatong Monument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</si>
</sst>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_);\(#,###\);"/>
    <numFmt numFmtId="185" formatCode="#\ ###\ ##0"/>
    <numFmt numFmtId="186" formatCode="#,###,##0_);\(#,###,##0\);_(* &quot;–&quot;???_);_(@_)"/>
    <numFmt numFmtId="187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85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187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4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87" fontId="5" fillId="0" borderId="19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Alignment="1">
      <alignment/>
    </xf>
    <xf numFmtId="187" fontId="4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87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87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87" fontId="49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0" fillId="0" borderId="0" xfId="0" applyFont="1" applyAlignment="1" applyProtection="1">
      <alignment wrapText="1"/>
      <protection/>
    </xf>
    <xf numFmtId="187" fontId="50" fillId="0" borderId="0" xfId="0" applyNumberFormat="1" applyFont="1" applyAlignment="1" applyProtection="1">
      <alignment wrapText="1"/>
      <protection/>
    </xf>
    <xf numFmtId="0" fontId="50" fillId="0" borderId="0" xfId="0" applyFont="1" applyAlignment="1">
      <alignment wrapText="1"/>
    </xf>
    <xf numFmtId="187" fontId="5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0" fontId="49" fillId="0" borderId="19" xfId="0" applyFont="1" applyBorder="1" applyAlignment="1" applyProtection="1">
      <alignment wrapText="1"/>
      <protection/>
    </xf>
    <xf numFmtId="187" fontId="49" fillId="0" borderId="19" xfId="0" applyNumberFormat="1" applyFont="1" applyBorder="1" applyAlignment="1" applyProtection="1">
      <alignment horizontal="right"/>
      <protection/>
    </xf>
    <xf numFmtId="187" fontId="5" fillId="0" borderId="19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SheetLayoutView="100" zoomScalePageLayoutView="0" workbookViewId="0" topLeftCell="A22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15285735000</v>
      </c>
      <c r="G5" s="4">
        <v>16516841000</v>
      </c>
      <c r="H5" s="4">
        <v>16878297000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8832102000</v>
      </c>
      <c r="G7" s="5">
        <f>SUM(G8:G19)</f>
        <v>9184569000</v>
      </c>
      <c r="H7" s="5">
        <f>SUM(H8:H19)</f>
        <v>9584398000</v>
      </c>
    </row>
    <row r="8" spans="1:8" ht="12.75">
      <c r="A8" s="25"/>
      <c r="B8" s="25"/>
      <c r="C8" s="25"/>
      <c r="D8" s="25"/>
      <c r="E8" s="30" t="s">
        <v>9</v>
      </c>
      <c r="F8" s="12">
        <v>406652000</v>
      </c>
      <c r="G8" s="12">
        <v>439940000</v>
      </c>
      <c r="H8" s="12">
        <v>459812000</v>
      </c>
    </row>
    <row r="9" spans="1:8" ht="12.75">
      <c r="A9" s="25"/>
      <c r="B9" s="25"/>
      <c r="C9" s="25"/>
      <c r="D9" s="25"/>
      <c r="E9" s="30" t="s">
        <v>10</v>
      </c>
      <c r="F9" s="12">
        <v>3556003000</v>
      </c>
      <c r="G9" s="12">
        <v>3530822000</v>
      </c>
      <c r="H9" s="12">
        <v>3686438000</v>
      </c>
    </row>
    <row r="10" spans="1:8" ht="12.75">
      <c r="A10" s="25"/>
      <c r="B10" s="25"/>
      <c r="C10" s="25"/>
      <c r="D10" s="25"/>
      <c r="E10" s="30" t="s">
        <v>11</v>
      </c>
      <c r="F10" s="21">
        <v>2368874000</v>
      </c>
      <c r="G10" s="21">
        <v>2566843000</v>
      </c>
      <c r="H10" s="21">
        <v>2676315000</v>
      </c>
    </row>
    <row r="11" spans="1:8" ht="12.75">
      <c r="A11" s="25"/>
      <c r="B11" s="25"/>
      <c r="C11" s="25"/>
      <c r="D11" s="25"/>
      <c r="E11" s="30" t="s">
        <v>12</v>
      </c>
      <c r="F11" s="12">
        <v>130148000</v>
      </c>
      <c r="G11" s="12">
        <v>127942000</v>
      </c>
      <c r="H11" s="12">
        <v>133204000</v>
      </c>
    </row>
    <row r="12" spans="1:8" ht="12.75">
      <c r="A12" s="25"/>
      <c r="B12" s="25"/>
      <c r="C12" s="25"/>
      <c r="D12" s="25"/>
      <c r="E12" s="30" t="s">
        <v>13</v>
      </c>
      <c r="F12" s="21">
        <v>155569000</v>
      </c>
      <c r="G12" s="21">
        <v>175000000</v>
      </c>
      <c r="H12" s="21">
        <v>192155000</v>
      </c>
    </row>
    <row r="13" spans="1:8" ht="12.75">
      <c r="A13" s="25"/>
      <c r="B13" s="25"/>
      <c r="C13" s="25"/>
      <c r="D13" s="25"/>
      <c r="E13" s="30" t="s">
        <v>14</v>
      </c>
      <c r="F13" s="21">
        <v>5140000</v>
      </c>
      <c r="G13" s="21">
        <v>5394000</v>
      </c>
      <c r="H13" s="21">
        <v>5400000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172000000</v>
      </c>
      <c r="G16" s="12">
        <v>196678000</v>
      </c>
      <c r="H16" s="12">
        <v>194766000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142974000</v>
      </c>
      <c r="G18" s="12">
        <v>134312000</v>
      </c>
      <c r="H18" s="12">
        <v>140185000</v>
      </c>
    </row>
    <row r="19" spans="1:8" ht="12.75">
      <c r="A19" s="25"/>
      <c r="B19" s="25"/>
      <c r="C19" s="25"/>
      <c r="D19" s="25"/>
      <c r="E19" s="30" t="s">
        <v>20</v>
      </c>
      <c r="F19" s="12">
        <v>1894742000</v>
      </c>
      <c r="G19" s="12">
        <v>2007638000</v>
      </c>
      <c r="H19" s="12">
        <v>2096123000</v>
      </c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327807000</v>
      </c>
      <c r="G20" s="4">
        <f>SUM(G21:G29)</f>
        <v>275218000</v>
      </c>
      <c r="H20" s="4">
        <f>SUM(H21:H29)</f>
        <v>240278000</v>
      </c>
    </row>
    <row r="21" spans="1:8" ht="12.75">
      <c r="A21" s="25"/>
      <c r="B21" s="25"/>
      <c r="C21" s="25"/>
      <c r="D21" s="25"/>
      <c r="E21" s="30" t="s">
        <v>22</v>
      </c>
      <c r="F21" s="21">
        <v>18000000</v>
      </c>
      <c r="G21" s="21">
        <v>19300000</v>
      </c>
      <c r="H21" s="21">
        <v>19350000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66976000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7500000</v>
      </c>
      <c r="G24" s="12">
        <v>7500000</v>
      </c>
      <c r="H24" s="12">
        <v>7500000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42000000</v>
      </c>
      <c r="G26" s="12">
        <v>44000000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>
        <v>193331000</v>
      </c>
      <c r="G28" s="21">
        <v>204418000</v>
      </c>
      <c r="H28" s="21">
        <v>213428000</v>
      </c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24445644000</v>
      </c>
      <c r="G30" s="20">
        <f>+G5+G6+G7+G20</f>
        <v>25976628000</v>
      </c>
      <c r="H30" s="20">
        <f>+H5+H6+H7+H20</f>
        <v>26702973000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622712000</v>
      </c>
      <c r="G32" s="4">
        <f>SUM(G33:G38)</f>
        <v>1226742000</v>
      </c>
      <c r="H32" s="4">
        <f>SUM(H33:H38)</f>
        <v>1297373000</v>
      </c>
    </row>
    <row r="33" spans="1:8" ht="12.75">
      <c r="A33" s="25"/>
      <c r="B33" s="25"/>
      <c r="C33" s="25"/>
      <c r="D33" s="25"/>
      <c r="E33" s="30" t="s">
        <v>16</v>
      </c>
      <c r="F33" s="12">
        <v>437407000</v>
      </c>
      <c r="G33" s="12">
        <v>918370000</v>
      </c>
      <c r="H33" s="12">
        <v>966279000</v>
      </c>
    </row>
    <row r="34" spans="1:8" ht="12.75">
      <c r="A34" s="25"/>
      <c r="B34" s="25"/>
      <c r="C34" s="25"/>
      <c r="D34" s="25"/>
      <c r="E34" s="30" t="s">
        <v>34</v>
      </c>
      <c r="F34" s="12">
        <v>106054000</v>
      </c>
      <c r="G34" s="12">
        <v>218290000</v>
      </c>
      <c r="H34" s="12">
        <v>229269000</v>
      </c>
    </row>
    <row r="35" spans="1:8" ht="12.75">
      <c r="A35" s="25"/>
      <c r="B35" s="25"/>
      <c r="C35" s="25"/>
      <c r="D35" s="25"/>
      <c r="E35" s="30" t="s">
        <v>35</v>
      </c>
      <c r="F35" s="12">
        <v>44490000</v>
      </c>
      <c r="G35" s="12">
        <v>24668000</v>
      </c>
      <c r="H35" s="12">
        <v>36600000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34761000</v>
      </c>
      <c r="G37" s="12">
        <v>65414000</v>
      </c>
      <c r="H37" s="12">
        <v>65225000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7250000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7250000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4">
        <f>+F32+F39</f>
        <v>629962000</v>
      </c>
      <c r="G41" s="34">
        <f>+G32+G39</f>
        <v>1226742000</v>
      </c>
      <c r="H41" s="34">
        <f>+H32+H39</f>
        <v>1297373000</v>
      </c>
    </row>
    <row r="42" spans="1:8" ht="13.5">
      <c r="A42" s="25"/>
      <c r="B42" s="25"/>
      <c r="C42" s="25"/>
      <c r="D42" s="25"/>
      <c r="E42" s="44" t="s">
        <v>39</v>
      </c>
      <c r="F42" s="46">
        <f>+F30+F41</f>
        <v>25075606000</v>
      </c>
      <c r="G42" s="46">
        <f>+G30+G41</f>
        <v>27203370000</v>
      </c>
      <c r="H42" s="46">
        <f>+H30+H41</f>
        <v>28000346000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389414000</v>
      </c>
      <c r="G45" s="5">
        <f>SUM(G47+G53+G59+G65+G71+G77+G83+G89+G95+G101+G107+G113)</f>
        <v>200564000</v>
      </c>
      <c r="H45" s="5">
        <f>SUM(H47+H53+H59+H65+H71+H77+H83+H89+H95+H101+H107+H113)</f>
        <v>209362000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25037000</v>
      </c>
      <c r="G47" s="4">
        <f>SUM(G48:G51)</f>
        <v>26000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>
        <f>'DC42'!F48+'DC48'!F48+EKU!F48+'GT421'!F48+'GT422'!F48+'GT423'!F48+'GT481'!F48+'GT484'!F48+'GT485'!F48+JHB!F48+TSH!F48</f>
        <v>18000000</v>
      </c>
      <c r="G48" s="9">
        <f>'DC42'!G48+'DC48'!G48+EKU!G48+'GT421'!G48+'GT422'!G48+'GT423'!G48+'GT481'!G48+'GT484'!G48+'GT485'!G48+JHB!G48+TSH!G48</f>
        <v>0</v>
      </c>
      <c r="H48" s="10">
        <f>'DC42'!H48+'DC48'!H48+EKU!H48+'GT421'!H48+'GT422'!H48+'GT423'!H48+'GT481'!H48+'GT484'!H48+'GT485'!H48+JHB!H48+TSH!H48</f>
        <v>0</v>
      </c>
    </row>
    <row r="49" spans="1:8" ht="12">
      <c r="A49" s="25"/>
      <c r="B49" s="25"/>
      <c r="C49" s="25"/>
      <c r="D49" s="25"/>
      <c r="E49" s="7" t="s">
        <v>59</v>
      </c>
      <c r="F49" s="11">
        <f>'DC42'!F49+'DC48'!F49+EKU!F49+'GT421'!F49+'GT422'!F49+'GT423'!F49+'GT481'!F49+'GT484'!F49+'GT485'!F49+JHB!F49+TSH!F49</f>
        <v>5000000</v>
      </c>
      <c r="G49" s="12">
        <f>'DC42'!G49+'DC48'!G49+EKU!G49+'GT421'!G49+'GT422'!G49+'GT423'!G49+'GT481'!G49+'GT484'!G49+'GT485'!G49+JHB!G49+TSH!G49</f>
        <v>0</v>
      </c>
      <c r="H49" s="13">
        <f>'DC42'!H49+'DC48'!H49+EKU!H49+'GT421'!H49+'GT422'!H49+'GT423'!H49+'GT481'!H49+'GT484'!H49+'GT485'!H49+JHB!H49+TSH!H49</f>
        <v>0</v>
      </c>
    </row>
    <row r="50" spans="1:8" ht="12">
      <c r="A50" s="25"/>
      <c r="B50" s="25"/>
      <c r="C50" s="25"/>
      <c r="D50" s="25"/>
      <c r="E50" s="7" t="s">
        <v>60</v>
      </c>
      <c r="F50" s="11">
        <f>'DC42'!F50+'DC48'!F50+EKU!F50+'GT421'!F50+'GT422'!F50+'GT423'!F50+'GT481'!F50+'GT484'!F50+'GT485'!F50+JHB!F50+TSH!F50</f>
        <v>2037000</v>
      </c>
      <c r="G50" s="12">
        <f>'DC42'!G50+'DC48'!G50+EKU!G50+'GT421'!G50+'GT422'!G50+'GT423'!G50+'GT481'!G50+'GT484'!G50+'GT485'!G50+JHB!G50+TSH!G50</f>
        <v>26000</v>
      </c>
      <c r="H50" s="13">
        <f>'DC42'!H50+'DC48'!H50+EKU!H50+'GT421'!H50+'GT422'!H50+'GT423'!H50+'GT481'!H50+'GT484'!H50+'GT485'!H50+JHB!H50+TSH!H50</f>
        <v>0</v>
      </c>
    </row>
    <row r="51" spans="1:8" ht="12">
      <c r="A51" s="25"/>
      <c r="B51" s="25"/>
      <c r="C51" s="25"/>
      <c r="D51" s="25"/>
      <c r="E51" s="7"/>
      <c r="F51" s="14">
        <f>'DC42'!F51+'DC48'!F51+EKU!F51+'GT421'!F51+'GT422'!F51+'GT423'!F51+'GT481'!F51+'GT484'!F51+'GT485'!F51+JHB!F51+TSH!F51</f>
        <v>0</v>
      </c>
      <c r="G51" s="15">
        <f>'DC42'!G51+'DC48'!G51+EKU!G51+'GT421'!G51+'GT422'!G51+'GT423'!G51+'GT481'!G51+'GT484'!G51+'GT485'!G51+JHB!G51+TSH!G51</f>
        <v>0</v>
      </c>
      <c r="H51" s="16">
        <f>'DC42'!H51+'DC48'!H51+EKU!H51+'GT421'!H51+'GT422'!H51+'GT423'!H51+'GT481'!H51+'GT484'!H51+'GT485'!H51+JHB!H51+TSH!H51</f>
        <v>0</v>
      </c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61</v>
      </c>
      <c r="F53" s="4">
        <f>SUM(F54:F57)</f>
        <v>158562000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62</v>
      </c>
      <c r="F54" s="8">
        <f>'DC42'!F54+'DC48'!F54+EKU!F54+'GT421'!F54+'GT422'!F54+'GT423'!F54+'GT481'!F54+'GT484'!F54+'GT485'!F54+JHB!F54+TSH!F54</f>
        <v>158562000</v>
      </c>
      <c r="G54" s="9">
        <f>'DC42'!G54+'DC48'!G54+EKU!G54+'GT421'!G54+'GT422'!G54+'GT423'!G54+'GT481'!G54+'GT484'!G54+'GT485'!G54+JHB!G54+TSH!G54</f>
        <v>0</v>
      </c>
      <c r="H54" s="10">
        <f>'DC42'!H54+'DC48'!H54+EKU!H54+'GT421'!H54+'GT422'!H54+'GT423'!H54+'GT481'!H54+'GT484'!H54+'GT485'!H54+JHB!H54+TSH!H54</f>
        <v>0</v>
      </c>
    </row>
    <row r="55" spans="1:8" ht="12" hidden="1">
      <c r="A55" s="25"/>
      <c r="B55" s="25"/>
      <c r="C55" s="25"/>
      <c r="D55" s="25"/>
      <c r="E55" s="7"/>
      <c r="F55" s="11">
        <f>'DC42'!F55+'DC48'!F55+EKU!F55+'GT421'!F55+'GT422'!F55+'GT423'!F55+'GT481'!F55+'GT484'!F55+'GT485'!F55+JHB!F55+TSH!F55</f>
        <v>0</v>
      </c>
      <c r="G55" s="12">
        <f>'DC42'!G55+'DC48'!G55+EKU!G55+'GT421'!G55+'GT422'!G55+'GT423'!G55+'GT481'!G55+'GT484'!G55+'GT485'!G55+JHB!G55+TSH!G55</f>
        <v>0</v>
      </c>
      <c r="H55" s="13">
        <f>'DC42'!H55+'DC48'!H55+EKU!H55+'GT421'!H55+'GT422'!H55+'GT423'!H55+'GT481'!H55+'GT484'!H55+'GT485'!H55+JHB!H55+TSH!H55</f>
        <v>0</v>
      </c>
    </row>
    <row r="56" spans="1:8" ht="12" hidden="1">
      <c r="A56" s="25"/>
      <c r="B56" s="25"/>
      <c r="C56" s="25"/>
      <c r="D56" s="25"/>
      <c r="E56" s="7"/>
      <c r="F56" s="11">
        <f>'DC42'!F56+'DC48'!F56+EKU!F56+'GT421'!F56+'GT422'!F56+'GT423'!F56+'GT481'!F56+'GT484'!F56+'GT485'!F56+JHB!F56+TSH!F56</f>
        <v>0</v>
      </c>
      <c r="G56" s="12">
        <f>'DC42'!G56+'DC48'!G56+EKU!G56+'GT421'!G56+'GT422'!G56+'GT423'!G56+'GT481'!G56+'GT484'!G56+'GT485'!G56+JHB!G56+TSH!G56</f>
        <v>0</v>
      </c>
      <c r="H56" s="13">
        <f>'DC42'!H56+'DC48'!H56+EKU!H56+'GT421'!H56+'GT422'!H56+'GT423'!H56+'GT481'!H56+'GT484'!H56+'GT485'!H56+JHB!H56+TSH!H56</f>
        <v>0</v>
      </c>
    </row>
    <row r="57" spans="1:8" ht="12">
      <c r="A57" s="25"/>
      <c r="B57" s="25"/>
      <c r="C57" s="25"/>
      <c r="D57" s="25"/>
      <c r="E57" s="7"/>
      <c r="F57" s="14">
        <f>'DC42'!F57+'DC48'!F57+EKU!F57+'GT421'!F57+'GT422'!F57+'GT423'!F57+'GT481'!F57+'GT484'!F57+'GT485'!F57+JHB!F57+TSH!F57</f>
        <v>0</v>
      </c>
      <c r="G57" s="15">
        <f>'DC42'!G57+'DC48'!G57+EKU!G57+'GT421'!G57+'GT422'!G57+'GT423'!G57+'GT481'!G57+'GT484'!G57+'GT485'!G57+JHB!G57+TSH!G57</f>
        <v>0</v>
      </c>
      <c r="H57" s="16">
        <f>'DC42'!H57+'DC48'!H57+EKU!H57+'GT421'!H57+'GT422'!H57+'GT423'!H57+'GT481'!H57+'GT484'!H57+'GT485'!H57+JHB!H57+TSH!H57</f>
        <v>0</v>
      </c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205815000</v>
      </c>
      <c r="G59" s="4">
        <f>SUM(G60:G63)</f>
        <v>200538000</v>
      </c>
      <c r="H59" s="4">
        <f>SUM(H60:H63)</f>
        <v>209362000</v>
      </c>
    </row>
    <row r="60" spans="1:8" ht="12">
      <c r="A60" s="25"/>
      <c r="B60" s="25"/>
      <c r="C60" s="25"/>
      <c r="D60" s="25"/>
      <c r="E60" s="7" t="s">
        <v>64</v>
      </c>
      <c r="F60" s="8">
        <f>'DC42'!F60+'DC48'!F60+EKU!F60+'GT421'!F60+'GT422'!F60+'GT423'!F60+'GT481'!F60+'GT484'!F60+'GT485'!F60+JHB!F60+TSH!F60</f>
        <v>132518000</v>
      </c>
      <c r="G60" s="9">
        <f>'DC42'!G60+'DC48'!G60+EKU!G60+'GT421'!G60+'GT422'!G60+'GT423'!G60+'GT481'!G60+'GT484'!G60+'GT485'!G60+JHB!G60+TSH!G60</f>
        <v>123598000</v>
      </c>
      <c r="H60" s="10">
        <f>'DC42'!H60+'DC48'!H60+EKU!H60+'GT421'!H60+'GT422'!H60+'GT423'!H60+'GT481'!H60+'GT484'!H60+'GT485'!H60+JHB!H60+TSH!H60</f>
        <v>128293000</v>
      </c>
    </row>
    <row r="61" spans="1:8" ht="12">
      <c r="A61" s="25"/>
      <c r="B61" s="25"/>
      <c r="C61" s="25"/>
      <c r="D61" s="25"/>
      <c r="E61" s="7" t="s">
        <v>65</v>
      </c>
      <c r="F61" s="11">
        <f>'DC42'!F61+'DC48'!F61+EKU!F61+'GT421'!F61+'GT422'!F61+'GT423'!F61+'GT481'!F61+'GT484'!F61+'GT485'!F61+JHB!F61+TSH!F61</f>
        <v>70500000</v>
      </c>
      <c r="G61" s="12">
        <f>'DC42'!G61+'DC48'!G61+EKU!G61+'GT421'!G61+'GT422'!G61+'GT423'!G61+'GT481'!G61+'GT484'!G61+'GT485'!G61+JHB!G61+TSH!G61</f>
        <v>74000000</v>
      </c>
      <c r="H61" s="13">
        <f>'DC42'!H61+'DC48'!H61+EKU!H61+'GT421'!H61+'GT422'!H61+'GT423'!H61+'GT481'!H61+'GT484'!H61+'GT485'!H61+JHB!H61+TSH!H61</f>
        <v>78000000</v>
      </c>
    </row>
    <row r="62" spans="1:8" ht="12">
      <c r="A62" s="25"/>
      <c r="B62" s="25"/>
      <c r="C62" s="25"/>
      <c r="D62" s="25"/>
      <c r="E62" s="43" t="s">
        <v>66</v>
      </c>
      <c r="F62" s="11">
        <f>'DC42'!F62+'DC48'!F62+EKU!F62+'GT421'!F62+'GT422'!F62+'GT423'!F62+'GT481'!F62+'GT484'!F62+'GT485'!F62+JHB!F62+TSH!F62</f>
        <v>2797000</v>
      </c>
      <c r="G62" s="12">
        <f>'DC42'!G62+'DC48'!G62+EKU!G62+'GT421'!G62+'GT422'!G62+'GT423'!G62+'GT481'!G62+'GT484'!G62+'GT485'!G62+JHB!G62+TSH!G62</f>
        <v>2940000</v>
      </c>
      <c r="H62" s="13">
        <f>'DC42'!H62+'DC48'!H62+EKU!H62+'GT421'!H62+'GT422'!H62+'GT423'!H62+'GT481'!H62+'GT484'!H62+'GT485'!H62+JHB!H62+TSH!H62</f>
        <v>3069000</v>
      </c>
    </row>
    <row r="63" spans="1:8" ht="12">
      <c r="A63" s="25"/>
      <c r="B63" s="25"/>
      <c r="C63" s="25"/>
      <c r="D63" s="25"/>
      <c r="E63" s="7"/>
      <c r="F63" s="14">
        <f>'DC42'!F63+'DC48'!F63+EKU!F63+'GT421'!F63+'GT422'!F63+'GT423'!F63+'GT481'!F63+'GT484'!F63+'GT485'!F63+JHB!F63+TSH!F63</f>
        <v>0</v>
      </c>
      <c r="G63" s="15">
        <f>'DC42'!G63+'DC48'!G63+EKU!G63+'GT421'!G63+'GT422'!G63+'GT423'!G63+'GT481'!G63+'GT484'!G63+'GT485'!G63+JHB!G63+TSH!G63</f>
        <v>0</v>
      </c>
      <c r="H63" s="16">
        <f>'DC42'!H63+'DC48'!H63+EKU!H63+'GT421'!H63+'GT422'!H63+'GT423'!H63+'GT481'!H63+'GT484'!H63+'GT485'!H63+JHB!H63+TSH!H63</f>
        <v>0</v>
      </c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389414000</v>
      </c>
      <c r="G118" s="20">
        <f>SUM(G45)</f>
        <v>200564000</v>
      </c>
      <c r="H118" s="20">
        <f>SUM(H45)</f>
        <v>209362000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3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346639000</v>
      </c>
      <c r="G5" s="4">
        <v>371750000</v>
      </c>
      <c r="H5" s="4">
        <v>375715000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166142000</v>
      </c>
      <c r="G7" s="5">
        <f>SUM(G8:G19)</f>
        <v>214777000</v>
      </c>
      <c r="H7" s="5">
        <f>SUM(H8:H19)</f>
        <v>212836000</v>
      </c>
    </row>
    <row r="8" spans="1:8" ht="12.75">
      <c r="A8" s="25"/>
      <c r="B8" s="25"/>
      <c r="C8" s="25"/>
      <c r="D8" s="25"/>
      <c r="E8" s="30" t="s">
        <v>9</v>
      </c>
      <c r="F8" s="12">
        <v>96442000</v>
      </c>
      <c r="G8" s="12">
        <v>104417000</v>
      </c>
      <c r="H8" s="12">
        <v>109178000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19700000</v>
      </c>
      <c r="G11" s="12">
        <v>37000000</v>
      </c>
      <c r="H11" s="12">
        <v>35000000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50000000</v>
      </c>
      <c r="G16" s="12">
        <v>73360000</v>
      </c>
      <c r="H16" s="12">
        <v>68658000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9133000</v>
      </c>
      <c r="G20" s="4">
        <f>SUM(G21:G29)</f>
        <v>6300000</v>
      </c>
      <c r="H20" s="4">
        <f>SUM(H21:H29)</f>
        <v>2300000</v>
      </c>
    </row>
    <row r="21" spans="1:8" ht="12.75">
      <c r="A21" s="25"/>
      <c r="B21" s="25"/>
      <c r="C21" s="25"/>
      <c r="D21" s="25"/>
      <c r="E21" s="30" t="s">
        <v>22</v>
      </c>
      <c r="F21" s="21">
        <v>2200000</v>
      </c>
      <c r="G21" s="21">
        <v>2300000</v>
      </c>
      <c r="H21" s="21">
        <v>2300000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2933000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>
        <v>4000000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521914000</v>
      </c>
      <c r="G30" s="20">
        <f>+G5+G6+G7+G20</f>
        <v>592827000</v>
      </c>
      <c r="H30" s="20">
        <f>+H5+H6+H7+H20</f>
        <v>590851000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76285000</v>
      </c>
      <c r="G32" s="4">
        <f>SUM(G33:G38)</f>
        <v>203588000</v>
      </c>
      <c r="H32" s="4">
        <f>SUM(H33:H38)</f>
        <v>251169000</v>
      </c>
    </row>
    <row r="33" spans="1:8" ht="12.75">
      <c r="A33" s="25"/>
      <c r="B33" s="25"/>
      <c r="C33" s="25"/>
      <c r="D33" s="25"/>
      <c r="E33" s="30" t="s">
        <v>16</v>
      </c>
      <c r="F33" s="12">
        <v>70000000</v>
      </c>
      <c r="G33" s="12">
        <v>200000000</v>
      </c>
      <c r="H33" s="12">
        <v>250000000</v>
      </c>
    </row>
    <row r="34" spans="1:8" ht="12.75">
      <c r="A34" s="25"/>
      <c r="B34" s="25"/>
      <c r="C34" s="25"/>
      <c r="D34" s="25"/>
      <c r="E34" s="30" t="s">
        <v>34</v>
      </c>
      <c r="F34" s="12">
        <v>5385000</v>
      </c>
      <c r="G34" s="12">
        <v>3288000</v>
      </c>
      <c r="H34" s="12">
        <v>869000</v>
      </c>
    </row>
    <row r="35" spans="1:8" ht="12.75">
      <c r="A35" s="25"/>
      <c r="B35" s="25"/>
      <c r="C35" s="25"/>
      <c r="D35" s="25"/>
      <c r="E35" s="30" t="s">
        <v>35</v>
      </c>
      <c r="F35" s="12">
        <v>900000</v>
      </c>
      <c r="G35" s="12">
        <v>300000</v>
      </c>
      <c r="H35" s="12">
        <v>300000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76285000</v>
      </c>
      <c r="G41" s="36">
        <f>+G32+G39</f>
        <v>203588000</v>
      </c>
      <c r="H41" s="36">
        <f>+H32+H39</f>
        <v>251169000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598199000</v>
      </c>
      <c r="G42" s="45">
        <f>+G30+G41</f>
        <v>796415000</v>
      </c>
      <c r="H42" s="45">
        <f>+H30+H41</f>
        <v>842020000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42000000</v>
      </c>
      <c r="G45" s="5">
        <f>SUM(G47+G53+G59+G65+G71+G77+G83+G89+G95+G101+G107+G113)</f>
        <v>31500000</v>
      </c>
      <c r="H45" s="5">
        <f>SUM(H47+H53+H59+H65+H71+H77+H83+H89+H95+H101+H107+H113)</f>
        <v>32886000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1000000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/>
      <c r="G48" s="9"/>
      <c r="H48" s="10"/>
    </row>
    <row r="49" spans="1:8" ht="12">
      <c r="A49" s="25"/>
      <c r="B49" s="25"/>
      <c r="C49" s="25"/>
      <c r="D49" s="25"/>
      <c r="E49" s="7" t="s">
        <v>59</v>
      </c>
      <c r="F49" s="11">
        <v>1000000</v>
      </c>
      <c r="G49" s="12"/>
      <c r="H49" s="13"/>
    </row>
    <row r="50" spans="1:8" ht="12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61</v>
      </c>
      <c r="F53" s="4">
        <f>SUM(F54:F57)</f>
        <v>10000000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62</v>
      </c>
      <c r="F54" s="8">
        <v>10000000</v>
      </c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31000000</v>
      </c>
      <c r="G59" s="4">
        <f>SUM(G60:G63)</f>
        <v>31500000</v>
      </c>
      <c r="H59" s="4">
        <f>SUM(H60:H63)</f>
        <v>32886000</v>
      </c>
    </row>
    <row r="60" spans="1:8" ht="12">
      <c r="A60" s="25"/>
      <c r="B60" s="25"/>
      <c r="C60" s="25"/>
      <c r="D60" s="25"/>
      <c r="E60" s="7" t="s">
        <v>64</v>
      </c>
      <c r="F60" s="8">
        <v>23500000</v>
      </c>
      <c r="G60" s="9">
        <v>23500000</v>
      </c>
      <c r="H60" s="10">
        <v>24386000</v>
      </c>
    </row>
    <row r="61" spans="1:8" ht="12">
      <c r="A61" s="25"/>
      <c r="B61" s="25"/>
      <c r="C61" s="25"/>
      <c r="D61" s="25"/>
      <c r="E61" s="7" t="s">
        <v>65</v>
      </c>
      <c r="F61" s="11">
        <v>7500000</v>
      </c>
      <c r="G61" s="12">
        <v>8000000</v>
      </c>
      <c r="H61" s="13">
        <v>8500000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42000000</v>
      </c>
      <c r="G118" s="20">
        <f>SUM(G45)</f>
        <v>31500000</v>
      </c>
      <c r="H118" s="20">
        <f>SUM(H45)</f>
        <v>32886000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6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5467766000</v>
      </c>
      <c r="G5" s="4">
        <v>5933195000</v>
      </c>
      <c r="H5" s="4">
        <v>6079700000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2980886000</v>
      </c>
      <c r="G7" s="5">
        <f>SUM(G8:G19)</f>
        <v>3050225000</v>
      </c>
      <c r="H7" s="5">
        <f>SUM(H8:H19)</f>
        <v>3180874000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1213099000</v>
      </c>
      <c r="G9" s="12">
        <v>1204509000</v>
      </c>
      <c r="H9" s="12">
        <v>1257596000</v>
      </c>
    </row>
    <row r="10" spans="1:8" ht="12.75">
      <c r="A10" s="25"/>
      <c r="B10" s="25"/>
      <c r="C10" s="25"/>
      <c r="D10" s="25"/>
      <c r="E10" s="30" t="s">
        <v>11</v>
      </c>
      <c r="F10" s="21">
        <v>1064843000</v>
      </c>
      <c r="G10" s="21">
        <v>1110828000</v>
      </c>
      <c r="H10" s="21">
        <v>1158203000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56569000</v>
      </c>
      <c r="G12" s="21">
        <v>50000000</v>
      </c>
      <c r="H12" s="21">
        <v>50000000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>
        <v>646375000</v>
      </c>
      <c r="G19" s="12">
        <v>684888000</v>
      </c>
      <c r="H19" s="12">
        <v>715075000</v>
      </c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107390000</v>
      </c>
      <c r="G20" s="4">
        <f>SUM(G21:G29)</f>
        <v>103469000</v>
      </c>
      <c r="H20" s="4">
        <f>SUM(H21:H29)</f>
        <v>97214000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8529000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7500000</v>
      </c>
      <c r="G24" s="12">
        <v>7500000</v>
      </c>
      <c r="H24" s="12">
        <v>7500000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10000000</v>
      </c>
      <c r="G26" s="12">
        <v>10000000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>
        <v>80361000</v>
      </c>
      <c r="G28" s="21">
        <v>84969000</v>
      </c>
      <c r="H28" s="21">
        <v>88714000</v>
      </c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8556042000</v>
      </c>
      <c r="G30" s="20">
        <f>+G5+G6+G7+G20</f>
        <v>9086889000</v>
      </c>
      <c r="H30" s="20">
        <f>+H5+H6+H7+H20</f>
        <v>9357788000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23261000</v>
      </c>
      <c r="G32" s="4">
        <f>SUM(G33:G38)</f>
        <v>2883000</v>
      </c>
      <c r="H32" s="4">
        <f>SUM(H33:H38)</f>
        <v>41267000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20261000</v>
      </c>
      <c r="G34" s="12">
        <v>1683000</v>
      </c>
      <c r="H34" s="12">
        <v>35267000</v>
      </c>
    </row>
    <row r="35" spans="1:8" ht="12.75">
      <c r="A35" s="25"/>
      <c r="B35" s="25"/>
      <c r="C35" s="25"/>
      <c r="D35" s="25"/>
      <c r="E35" s="30" t="s">
        <v>35</v>
      </c>
      <c r="F35" s="12">
        <v>3000000</v>
      </c>
      <c r="G35" s="12">
        <v>1200000</v>
      </c>
      <c r="H35" s="12">
        <v>6000000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23261000</v>
      </c>
      <c r="G41" s="36">
        <f>+G32+G39</f>
        <v>2883000</v>
      </c>
      <c r="H41" s="36">
        <f>+H32+H39</f>
        <v>41267000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8579303000</v>
      </c>
      <c r="G42" s="45">
        <f>+G30+G41</f>
        <v>9089772000</v>
      </c>
      <c r="H42" s="45">
        <f>+H30+H41</f>
        <v>9399055000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21499000</v>
      </c>
      <c r="G45" s="5">
        <f>SUM(G47+G53+G59+G65+G71+G77+G83+G89+G95+G101+G107+G113)</f>
        <v>21860000</v>
      </c>
      <c r="H45" s="5">
        <f>SUM(H47+H53+H59+H65+H71+H77+H83+H89+H95+H101+H107+H113)</f>
        <v>22823000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 hidden="1">
      <c r="A47" s="25"/>
      <c r="B47" s="25"/>
      <c r="C47" s="25"/>
      <c r="D47" s="25"/>
      <c r="E47" s="3" t="s">
        <v>57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 hidden="1">
      <c r="A48" s="25"/>
      <c r="B48" s="25"/>
      <c r="C48" s="25"/>
      <c r="D48" s="25"/>
      <c r="E48" s="7" t="s">
        <v>58</v>
      </c>
      <c r="F48" s="8"/>
      <c r="G48" s="9"/>
      <c r="H48" s="10"/>
    </row>
    <row r="49" spans="1:8" ht="12" hidden="1">
      <c r="A49" s="25"/>
      <c r="B49" s="25"/>
      <c r="C49" s="25"/>
      <c r="D49" s="25"/>
      <c r="E49" s="7" t="s">
        <v>59</v>
      </c>
      <c r="F49" s="11"/>
      <c r="G49" s="12"/>
      <c r="H49" s="13"/>
    </row>
    <row r="50" spans="1:8" ht="12" hidden="1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 hidden="1">
      <c r="A51" s="25"/>
      <c r="B51" s="25"/>
      <c r="C51" s="25"/>
      <c r="D51" s="25"/>
      <c r="E51" s="7"/>
      <c r="F51" s="14"/>
      <c r="G51" s="15"/>
      <c r="H51" s="16"/>
    </row>
    <row r="52" spans="1:8" ht="12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 t="s">
        <v>61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 t="s">
        <v>62</v>
      </c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21499000</v>
      </c>
      <c r="G59" s="4">
        <f>SUM(G60:G63)</f>
        <v>21860000</v>
      </c>
      <c r="H59" s="4">
        <f>SUM(H60:H63)</f>
        <v>22823000</v>
      </c>
    </row>
    <row r="60" spans="1:8" ht="12">
      <c r="A60" s="25"/>
      <c r="B60" s="25"/>
      <c r="C60" s="25"/>
      <c r="D60" s="25"/>
      <c r="E60" s="7" t="s">
        <v>64</v>
      </c>
      <c r="F60" s="8">
        <v>12499000</v>
      </c>
      <c r="G60" s="9">
        <v>12360000</v>
      </c>
      <c r="H60" s="10">
        <v>12823000</v>
      </c>
    </row>
    <row r="61" spans="1:8" ht="12">
      <c r="A61" s="25"/>
      <c r="B61" s="25"/>
      <c r="C61" s="25"/>
      <c r="D61" s="25"/>
      <c r="E61" s="7" t="s">
        <v>65</v>
      </c>
      <c r="F61" s="11">
        <v>9000000</v>
      </c>
      <c r="G61" s="12">
        <v>9500000</v>
      </c>
      <c r="H61" s="13">
        <v>10000000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21499000</v>
      </c>
      <c r="G118" s="20">
        <f>SUM(G45)</f>
        <v>21860000</v>
      </c>
      <c r="H118" s="20">
        <f>SUM(H45)</f>
        <v>22823000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6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52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3088576000</v>
      </c>
      <c r="G5" s="4">
        <v>3355458000</v>
      </c>
      <c r="H5" s="4">
        <v>3442390000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2307320000</v>
      </c>
      <c r="G7" s="5">
        <f>SUM(G8:G19)</f>
        <v>2416477000</v>
      </c>
      <c r="H7" s="5">
        <f>SUM(H8:H19)</f>
        <v>2525804000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1051557000</v>
      </c>
      <c r="G9" s="12">
        <v>1044111000</v>
      </c>
      <c r="H9" s="12">
        <v>1090129000</v>
      </c>
    </row>
    <row r="10" spans="1:8" ht="12.75">
      <c r="A10" s="25"/>
      <c r="B10" s="25"/>
      <c r="C10" s="25"/>
      <c r="D10" s="25"/>
      <c r="E10" s="30" t="s">
        <v>11</v>
      </c>
      <c r="F10" s="21">
        <v>675462000</v>
      </c>
      <c r="G10" s="21">
        <v>753681000</v>
      </c>
      <c r="H10" s="21">
        <v>785824000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20000000</v>
      </c>
      <c r="G12" s="21">
        <v>25000000</v>
      </c>
      <c r="H12" s="21">
        <v>30000000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>
        <v>560301000</v>
      </c>
      <c r="G19" s="12">
        <v>593685000</v>
      </c>
      <c r="H19" s="12">
        <v>619851000</v>
      </c>
    </row>
    <row r="20" spans="1:8" ht="13.5">
      <c r="A20" s="25"/>
      <c r="B20" s="25"/>
      <c r="C20" s="25"/>
      <c r="D20" s="25"/>
      <c r="E20" s="27" t="s">
        <v>21</v>
      </c>
      <c r="F20" s="4">
        <f>SUM(F21:F29)</f>
        <v>86506000</v>
      </c>
      <c r="G20" s="4">
        <f>SUM(G21:G29)</f>
        <v>70751000</v>
      </c>
      <c r="H20" s="4">
        <f>SUM(H21:H29)</f>
        <v>63332000</v>
      </c>
    </row>
    <row r="21" spans="1:8" ht="12.75">
      <c r="A21" s="25"/>
      <c r="B21" s="25"/>
      <c r="C21" s="25"/>
      <c r="D21" s="25"/>
      <c r="E21" s="30" t="s">
        <v>22</v>
      </c>
      <c r="F21" s="21">
        <v>2100000</v>
      </c>
      <c r="G21" s="21">
        <v>2200000</v>
      </c>
      <c r="H21" s="21">
        <v>2200000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19031000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10000000</v>
      </c>
      <c r="G26" s="12">
        <v>10000000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>
        <v>55375000</v>
      </c>
      <c r="G28" s="21">
        <v>58551000</v>
      </c>
      <c r="H28" s="21">
        <v>61132000</v>
      </c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5482402000</v>
      </c>
      <c r="G30" s="20">
        <f>+G5+G6+G7+G20</f>
        <v>5842686000</v>
      </c>
      <c r="H30" s="20">
        <f>+H5+H6+H7+H20</f>
        <v>6031526000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7671000</v>
      </c>
      <c r="G32" s="4">
        <f>SUM(G33:G38)</f>
        <v>7212000</v>
      </c>
      <c r="H32" s="4">
        <f>SUM(H33:H38)</f>
        <v>28097000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3671000</v>
      </c>
      <c r="G34" s="12">
        <v>6528000</v>
      </c>
      <c r="H34" s="12">
        <v>23097000</v>
      </c>
    </row>
    <row r="35" spans="1:8" ht="12.75">
      <c r="A35" s="25"/>
      <c r="B35" s="25"/>
      <c r="C35" s="25"/>
      <c r="D35" s="25"/>
      <c r="E35" s="30" t="s">
        <v>35</v>
      </c>
      <c r="F35" s="12">
        <v>4000000</v>
      </c>
      <c r="G35" s="12">
        <v>684000</v>
      </c>
      <c r="H35" s="12">
        <v>5000000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7671000</v>
      </c>
      <c r="G41" s="36">
        <f>+G32+G39</f>
        <v>7212000</v>
      </c>
      <c r="H41" s="36">
        <f>+H32+H39</f>
        <v>28097000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5490073000</v>
      </c>
      <c r="G42" s="45">
        <f>+G30+G41</f>
        <v>5849898000</v>
      </c>
      <c r="H42" s="45">
        <f>+H30+H41</f>
        <v>6059623000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78249000</v>
      </c>
      <c r="G45" s="5">
        <f>SUM(G47+G53+G59+G65+G71+G77+G83+G89+G95+G101+G107+G113)</f>
        <v>21500000</v>
      </c>
      <c r="H45" s="5">
        <f>SUM(H47+H53+H59+H65+H71+H77+H83+H89+H95+H101+H107+H113)</f>
        <v>22446000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 hidden="1">
      <c r="A47" s="25"/>
      <c r="B47" s="25"/>
      <c r="C47" s="25"/>
      <c r="D47" s="25"/>
      <c r="E47" s="3" t="s">
        <v>57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 hidden="1">
      <c r="A48" s="25"/>
      <c r="B48" s="25"/>
      <c r="C48" s="25"/>
      <c r="D48" s="25"/>
      <c r="E48" s="7" t="s">
        <v>58</v>
      </c>
      <c r="F48" s="8"/>
      <c r="G48" s="9"/>
      <c r="H48" s="10"/>
    </row>
    <row r="49" spans="1:8" ht="12" hidden="1">
      <c r="A49" s="25"/>
      <c r="B49" s="25"/>
      <c r="C49" s="25"/>
      <c r="D49" s="25"/>
      <c r="E49" s="7" t="s">
        <v>59</v>
      </c>
      <c r="F49" s="11"/>
      <c r="G49" s="12"/>
      <c r="H49" s="13"/>
    </row>
    <row r="50" spans="1:8" ht="12" hidden="1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 hidden="1">
      <c r="A51" s="25"/>
      <c r="B51" s="25"/>
      <c r="C51" s="25"/>
      <c r="D51" s="25"/>
      <c r="E51" s="7"/>
      <c r="F51" s="14"/>
      <c r="G51" s="15"/>
      <c r="H51" s="16"/>
    </row>
    <row r="52" spans="1:8" ht="12" hidden="1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61</v>
      </c>
      <c r="F53" s="4">
        <f>SUM(F54:F57)</f>
        <v>58000000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62</v>
      </c>
      <c r="F54" s="8">
        <v>58000000</v>
      </c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20249000</v>
      </c>
      <c r="G59" s="4">
        <f>SUM(G60:G63)</f>
        <v>21500000</v>
      </c>
      <c r="H59" s="4">
        <f>SUM(H60:H63)</f>
        <v>22446000</v>
      </c>
    </row>
    <row r="60" spans="1:8" ht="12">
      <c r="A60" s="25"/>
      <c r="B60" s="25"/>
      <c r="C60" s="25"/>
      <c r="D60" s="25"/>
      <c r="E60" s="7" t="s">
        <v>64</v>
      </c>
      <c r="F60" s="8">
        <v>11499000</v>
      </c>
      <c r="G60" s="9">
        <v>12250000</v>
      </c>
      <c r="H60" s="10">
        <v>12946000</v>
      </c>
    </row>
    <row r="61" spans="1:8" ht="12">
      <c r="A61" s="25"/>
      <c r="B61" s="25"/>
      <c r="C61" s="25"/>
      <c r="D61" s="25"/>
      <c r="E61" s="7" t="s">
        <v>65</v>
      </c>
      <c r="F61" s="11">
        <v>8750000</v>
      </c>
      <c r="G61" s="12">
        <v>9250000</v>
      </c>
      <c r="H61" s="13">
        <v>9500000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78249000</v>
      </c>
      <c r="G118" s="20">
        <f>SUM(G45)</f>
        <v>21500000</v>
      </c>
      <c r="H118" s="20">
        <f>SUM(H45)</f>
        <v>22446000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SheetLayoutView="100" zoomScalePageLayoutView="0" workbookViewId="0" topLeftCell="A59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285545000</v>
      </c>
      <c r="G5" s="4">
        <v>293350000</v>
      </c>
      <c r="H5" s="4">
        <v>299510000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2489000</v>
      </c>
      <c r="G7" s="5">
        <f>SUM(G8:G19)</f>
        <v>2612000</v>
      </c>
      <c r="H7" s="5">
        <f>SUM(H8:H19)</f>
        <v>2615000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2489000</v>
      </c>
      <c r="G13" s="21">
        <v>2612000</v>
      </c>
      <c r="H13" s="21">
        <v>2615000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2223000</v>
      </c>
      <c r="G20" s="4">
        <f>SUM(G21:G29)</f>
        <v>1400000</v>
      </c>
      <c r="H20" s="4">
        <f>SUM(H21:H29)</f>
        <v>1400000</v>
      </c>
    </row>
    <row r="21" spans="1:8" ht="12.75">
      <c r="A21" s="25"/>
      <c r="B21" s="25"/>
      <c r="C21" s="25"/>
      <c r="D21" s="25"/>
      <c r="E21" s="30" t="s">
        <v>22</v>
      </c>
      <c r="F21" s="21">
        <v>1200000</v>
      </c>
      <c r="G21" s="21">
        <v>1400000</v>
      </c>
      <c r="H21" s="21">
        <v>1400000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1023000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290257000</v>
      </c>
      <c r="G30" s="20">
        <f>+G5+G6+G7+G20</f>
        <v>297362000</v>
      </c>
      <c r="H30" s="20">
        <f>+H5+H6+H7+H20</f>
        <v>303525000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4305000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4305000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4305000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294562000</v>
      </c>
      <c r="G42" s="45">
        <f>+G30+G41</f>
        <v>297362000</v>
      </c>
      <c r="H42" s="45">
        <f>+H30+H41</f>
        <v>303525000</v>
      </c>
    </row>
    <row r="43" spans="1:8" ht="12.75">
      <c r="A43" s="25"/>
      <c r="B43" s="25"/>
      <c r="C43" s="25"/>
      <c r="D43" s="25"/>
      <c r="E43" s="39"/>
      <c r="F43" s="40"/>
      <c r="G43" s="40"/>
      <c r="H43" s="40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54</v>
      </c>
      <c r="F45" s="5">
        <f>SUM(F47+F53+F59+F65+F71+F77+F83+F89+F95+F101+F107+F113)</f>
        <v>2797000</v>
      </c>
      <c r="G45" s="5">
        <f>SUM(G47+G53+G59+G65+G71+G77+G83+G89+G95+G101+G107+G113)</f>
        <v>2940000</v>
      </c>
      <c r="H45" s="5">
        <f>SUM(H47+H53+H59+H65+H71+H77+H83+H89+H95+H101+H107+H113)</f>
        <v>3069000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 hidden="1">
      <c r="A47" s="25"/>
      <c r="B47" s="25"/>
      <c r="C47" s="25"/>
      <c r="D47" s="25"/>
      <c r="E47" s="3" t="s">
        <v>57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 hidden="1">
      <c r="A48" s="25"/>
      <c r="B48" s="25"/>
      <c r="C48" s="25"/>
      <c r="D48" s="25"/>
      <c r="E48" s="7" t="s">
        <v>58</v>
      </c>
      <c r="F48" s="8"/>
      <c r="G48" s="9"/>
      <c r="H48" s="10"/>
    </row>
    <row r="49" spans="1:8" ht="12" hidden="1">
      <c r="A49" s="25"/>
      <c r="B49" s="25"/>
      <c r="C49" s="25"/>
      <c r="D49" s="25"/>
      <c r="E49" s="7" t="s">
        <v>59</v>
      </c>
      <c r="F49" s="11"/>
      <c r="G49" s="12"/>
      <c r="H49" s="13"/>
    </row>
    <row r="50" spans="1:8" ht="12" hidden="1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 hidden="1">
      <c r="A51" s="25"/>
      <c r="B51" s="25"/>
      <c r="C51" s="25"/>
      <c r="D51" s="25"/>
      <c r="E51" s="7"/>
      <c r="F51" s="14"/>
      <c r="G51" s="15"/>
      <c r="H51" s="16"/>
    </row>
    <row r="52" spans="1:8" ht="12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 t="s">
        <v>61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 t="s">
        <v>62</v>
      </c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2797000</v>
      </c>
      <c r="G59" s="4">
        <f>SUM(G60:G63)</f>
        <v>2940000</v>
      </c>
      <c r="H59" s="4">
        <f>SUM(H60:H63)</f>
        <v>3069000</v>
      </c>
    </row>
    <row r="60" spans="1:8" ht="12">
      <c r="A60" s="25"/>
      <c r="B60" s="25"/>
      <c r="C60" s="25"/>
      <c r="D60" s="25"/>
      <c r="E60" s="7" t="s">
        <v>64</v>
      </c>
      <c r="F60" s="8"/>
      <c r="G60" s="9"/>
      <c r="H60" s="10"/>
    </row>
    <row r="61" spans="1:8" ht="12">
      <c r="A61" s="25"/>
      <c r="B61" s="25"/>
      <c r="C61" s="25"/>
      <c r="D61" s="25"/>
      <c r="E61" s="7" t="s">
        <v>65</v>
      </c>
      <c r="F61" s="11"/>
      <c r="G61" s="12"/>
      <c r="H61" s="13"/>
    </row>
    <row r="62" spans="1:8" ht="12">
      <c r="A62" s="25"/>
      <c r="B62" s="25"/>
      <c r="C62" s="25"/>
      <c r="D62" s="25"/>
      <c r="E62" s="7" t="s">
        <v>66</v>
      </c>
      <c r="F62" s="11">
        <v>2797000</v>
      </c>
      <c r="G62" s="12">
        <v>2940000</v>
      </c>
      <c r="H62" s="13">
        <v>3069000</v>
      </c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2797000</v>
      </c>
      <c r="G118" s="20">
        <f>SUM(G45)</f>
        <v>2940000</v>
      </c>
      <c r="H118" s="20">
        <f>SUM(H45)</f>
        <v>3069000</v>
      </c>
    </row>
    <row r="119" spans="5:8" ht="12.75">
      <c r="E119" s="41"/>
      <c r="F119" s="42"/>
      <c r="G119" s="42"/>
      <c r="H119" s="42"/>
    </row>
    <row r="120" spans="5:8" ht="12.75">
      <c r="E120" s="41" t="s">
        <v>41</v>
      </c>
      <c r="F120" s="42"/>
      <c r="G120" s="42"/>
      <c r="H120" s="42"/>
    </row>
    <row r="121" spans="5:8" ht="12.75">
      <c r="E121" s="41"/>
      <c r="F121" s="42"/>
      <c r="G121" s="42"/>
      <c r="H121" s="42"/>
    </row>
    <row r="122" spans="5:8" ht="12">
      <c r="E122" s="1" t="s">
        <v>42</v>
      </c>
      <c r="F122" s="24"/>
      <c r="G122" s="24"/>
      <c r="H122" s="24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6">
    <mergeCell ref="E1:H1"/>
    <mergeCell ref="E2:H2"/>
    <mergeCell ref="E43:H43"/>
    <mergeCell ref="E119:H119"/>
    <mergeCell ref="E120:H120"/>
    <mergeCell ref="E121:H12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9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222589000</v>
      </c>
      <c r="G5" s="4">
        <v>229646000</v>
      </c>
      <c r="H5" s="4">
        <v>234445000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2651000</v>
      </c>
      <c r="G7" s="5">
        <f>SUM(G8:G19)</f>
        <v>2782000</v>
      </c>
      <c r="H7" s="5">
        <f>SUM(H8:H19)</f>
        <v>2785000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2651000</v>
      </c>
      <c r="G13" s="21">
        <v>2782000</v>
      </c>
      <c r="H13" s="21">
        <v>2785000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2090000</v>
      </c>
      <c r="G20" s="4">
        <f>SUM(G21:G29)</f>
        <v>1200000</v>
      </c>
      <c r="H20" s="4">
        <f>SUM(H21:H29)</f>
        <v>1200000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1200000</v>
      </c>
      <c r="H21" s="21">
        <v>1200000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1090000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227330000</v>
      </c>
      <c r="G30" s="20">
        <f>+G5+G6+G7+G20</f>
        <v>233628000</v>
      </c>
      <c r="H30" s="20">
        <f>+H5+H6+H7+H20</f>
        <v>238430000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23136000</v>
      </c>
      <c r="G32" s="4">
        <f>SUM(G33:G38)</f>
        <v>1000000</v>
      </c>
      <c r="H32" s="4">
        <f>SUM(H33:H38)</f>
        <v>1000000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>
        <v>23136000</v>
      </c>
      <c r="G35" s="12">
        <v>1000000</v>
      </c>
      <c r="H35" s="12">
        <v>1000000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2945000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2945000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26081000</v>
      </c>
      <c r="G41" s="36">
        <f>+G32+G39</f>
        <v>1000000</v>
      </c>
      <c r="H41" s="36">
        <f>+H32+H39</f>
        <v>1000000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253411000</v>
      </c>
      <c r="G42" s="45">
        <f>+G30+G41</f>
        <v>234628000</v>
      </c>
      <c r="H42" s="45">
        <f>+H30+H41</f>
        <v>239430000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8000000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8000000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>
        <v>7000000</v>
      </c>
      <c r="G48" s="9"/>
      <c r="H48" s="10"/>
    </row>
    <row r="49" spans="1:8" ht="12">
      <c r="A49" s="25"/>
      <c r="B49" s="25"/>
      <c r="C49" s="25"/>
      <c r="D49" s="25"/>
      <c r="E49" s="7" t="s">
        <v>59</v>
      </c>
      <c r="F49" s="11">
        <v>1000000</v>
      </c>
      <c r="G49" s="12"/>
      <c r="H49" s="13"/>
    </row>
    <row r="50" spans="1:8" ht="12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 t="s">
        <v>61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 t="s">
        <v>62</v>
      </c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 t="s">
        <v>63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5"/>
      <c r="B60" s="25"/>
      <c r="C60" s="25"/>
      <c r="D60" s="25"/>
      <c r="E60" s="7" t="s">
        <v>64</v>
      </c>
      <c r="F60" s="8"/>
      <c r="G60" s="9"/>
      <c r="H60" s="10"/>
    </row>
    <row r="61" spans="1:8" ht="12" hidden="1">
      <c r="A61" s="25"/>
      <c r="B61" s="25"/>
      <c r="C61" s="25"/>
      <c r="D61" s="25"/>
      <c r="E61" s="7" t="s">
        <v>65</v>
      </c>
      <c r="F61" s="11"/>
      <c r="G61" s="12"/>
      <c r="H61" s="13"/>
    </row>
    <row r="62" spans="1:8" ht="12" hidden="1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 hidden="1">
      <c r="A63" s="25"/>
      <c r="B63" s="25"/>
      <c r="C63" s="25"/>
      <c r="D63" s="25"/>
      <c r="E63" s="7"/>
      <c r="F63" s="14"/>
      <c r="G63" s="15"/>
      <c r="H63" s="16"/>
    </row>
    <row r="64" spans="1:8" ht="12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8000000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SheetLayoutView="100" zoomScalePageLayoutView="0" workbookViewId="0" topLeftCell="A33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4026213000</v>
      </c>
      <c r="G5" s="4">
        <v>4352947000</v>
      </c>
      <c r="H5" s="4">
        <v>4444109000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2661982000</v>
      </c>
      <c r="G7" s="5">
        <f>SUM(G8:G19)</f>
        <v>2793601000</v>
      </c>
      <c r="H7" s="5">
        <f>SUM(H8:H19)</f>
        <v>2919353000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1291347000</v>
      </c>
      <c r="G9" s="12">
        <v>1282202000</v>
      </c>
      <c r="H9" s="12">
        <v>1338713000</v>
      </c>
    </row>
    <row r="10" spans="1:8" ht="12.75">
      <c r="A10" s="25"/>
      <c r="B10" s="25"/>
      <c r="C10" s="25"/>
      <c r="D10" s="25"/>
      <c r="E10" s="30" t="s">
        <v>11</v>
      </c>
      <c r="F10" s="21">
        <v>628569000</v>
      </c>
      <c r="G10" s="21">
        <v>702334000</v>
      </c>
      <c r="H10" s="21">
        <v>732288000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54000000</v>
      </c>
      <c r="G12" s="21">
        <v>80000000</v>
      </c>
      <c r="H12" s="21">
        <v>87155000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>
        <v>688066000</v>
      </c>
      <c r="G19" s="12">
        <v>729065000</v>
      </c>
      <c r="H19" s="12">
        <v>761197000</v>
      </c>
    </row>
    <row r="20" spans="1:8" ht="13.5">
      <c r="A20" s="25"/>
      <c r="B20" s="25"/>
      <c r="C20" s="25"/>
      <c r="D20" s="25"/>
      <c r="E20" s="27" t="s">
        <v>21</v>
      </c>
      <c r="F20" s="4">
        <f>SUM(F21:F29)</f>
        <v>89264000</v>
      </c>
      <c r="G20" s="4">
        <f>SUM(G21:G29)</f>
        <v>71898000</v>
      </c>
      <c r="H20" s="4">
        <f>SUM(H21:H29)</f>
        <v>64582000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20669000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10000000</v>
      </c>
      <c r="G26" s="12">
        <v>10000000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>
        <v>57595000</v>
      </c>
      <c r="G28" s="21">
        <v>60898000</v>
      </c>
      <c r="H28" s="21">
        <v>63582000</v>
      </c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6777459000</v>
      </c>
      <c r="G30" s="20">
        <f>+G5+G6+G7+G20</f>
        <v>7218446000</v>
      </c>
      <c r="H30" s="20">
        <f>+H5+H6+H7+H20</f>
        <v>7428044000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40389000</v>
      </c>
      <c r="G32" s="4">
        <f>SUM(G33:G38)</f>
        <v>149346000</v>
      </c>
      <c r="H32" s="4">
        <f>SUM(H33:H38)</f>
        <v>51379000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35389000</v>
      </c>
      <c r="G34" s="12">
        <v>144346000</v>
      </c>
      <c r="H34" s="12">
        <v>45379000</v>
      </c>
    </row>
    <row r="35" spans="1:8" ht="12.75">
      <c r="A35" s="25"/>
      <c r="B35" s="25"/>
      <c r="C35" s="25"/>
      <c r="D35" s="25"/>
      <c r="E35" s="30" t="s">
        <v>35</v>
      </c>
      <c r="F35" s="12">
        <v>5000000</v>
      </c>
      <c r="G35" s="12">
        <v>5000000</v>
      </c>
      <c r="H35" s="12">
        <v>6000000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40389000</v>
      </c>
      <c r="G41" s="36">
        <f>+G32+G39</f>
        <v>149346000</v>
      </c>
      <c r="H41" s="36">
        <f>+H32+H39</f>
        <v>51379000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6817848000</v>
      </c>
      <c r="G42" s="45">
        <f>+G30+G41</f>
        <v>7367792000</v>
      </c>
      <c r="H42" s="45">
        <f>+H30+H41</f>
        <v>7479423000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99811000</v>
      </c>
      <c r="G45" s="5">
        <f>SUM(G47+G53+G59+G65+G71+G77+G83+G89+G95+G101+G107+G113)</f>
        <v>21500000</v>
      </c>
      <c r="H45" s="5">
        <f>SUM(H47+H53+H59+H65+H71+H77+H83+H89+H95+H101+H107+H113)</f>
        <v>22446000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 hidden="1">
      <c r="A47" s="25"/>
      <c r="B47" s="25"/>
      <c r="C47" s="25"/>
      <c r="D47" s="25"/>
      <c r="E47" s="3" t="s">
        <v>57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 hidden="1">
      <c r="A48" s="25"/>
      <c r="B48" s="25"/>
      <c r="C48" s="25"/>
      <c r="D48" s="25"/>
      <c r="E48" s="7" t="s">
        <v>58</v>
      </c>
      <c r="F48" s="8"/>
      <c r="G48" s="9"/>
      <c r="H48" s="10"/>
    </row>
    <row r="49" spans="1:8" ht="12" hidden="1">
      <c r="A49" s="25"/>
      <c r="B49" s="25"/>
      <c r="C49" s="25"/>
      <c r="D49" s="25"/>
      <c r="E49" s="7" t="s">
        <v>59</v>
      </c>
      <c r="F49" s="11"/>
      <c r="G49" s="12"/>
      <c r="H49" s="13"/>
    </row>
    <row r="50" spans="1:8" ht="12" hidden="1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 hidden="1">
      <c r="A51" s="25"/>
      <c r="B51" s="25"/>
      <c r="C51" s="25"/>
      <c r="D51" s="25"/>
      <c r="E51" s="7"/>
      <c r="F51" s="14"/>
      <c r="G51" s="15"/>
      <c r="H51" s="16"/>
    </row>
    <row r="52" spans="1:8" ht="12" hidden="1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61</v>
      </c>
      <c r="F53" s="4">
        <f>SUM(F54:F57)</f>
        <v>64562000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62</v>
      </c>
      <c r="F54" s="8">
        <v>64562000</v>
      </c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35249000</v>
      </c>
      <c r="G59" s="4">
        <f>SUM(G60:G63)</f>
        <v>21500000</v>
      </c>
      <c r="H59" s="4">
        <f>SUM(H60:H63)</f>
        <v>22446000</v>
      </c>
    </row>
    <row r="60" spans="1:8" ht="12">
      <c r="A60" s="25"/>
      <c r="B60" s="25"/>
      <c r="C60" s="25"/>
      <c r="D60" s="25"/>
      <c r="E60" s="7" t="s">
        <v>64</v>
      </c>
      <c r="F60" s="8">
        <v>26499000</v>
      </c>
      <c r="G60" s="9">
        <v>12250000</v>
      </c>
      <c r="H60" s="10">
        <v>12946000</v>
      </c>
    </row>
    <row r="61" spans="1:8" ht="12">
      <c r="A61" s="25"/>
      <c r="B61" s="25"/>
      <c r="C61" s="25"/>
      <c r="D61" s="25"/>
      <c r="E61" s="7" t="s">
        <v>65</v>
      </c>
      <c r="F61" s="11">
        <v>8750000</v>
      </c>
      <c r="G61" s="12">
        <v>9250000</v>
      </c>
      <c r="H61" s="13">
        <v>9500000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99811000</v>
      </c>
      <c r="G118" s="20">
        <f>SUM(G45)</f>
        <v>21500000</v>
      </c>
      <c r="H118" s="20">
        <f>SUM(H45)</f>
        <v>22446000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9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863908000</v>
      </c>
      <c r="G5" s="4">
        <v>917950000</v>
      </c>
      <c r="H5" s="4">
        <v>919678000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197274000</v>
      </c>
      <c r="G7" s="5">
        <f>SUM(G8:G19)</f>
        <v>214208000</v>
      </c>
      <c r="H7" s="5">
        <f>SUM(H8:H19)</f>
        <v>224268000</v>
      </c>
    </row>
    <row r="8" spans="1:8" ht="12.75">
      <c r="A8" s="25"/>
      <c r="B8" s="25"/>
      <c r="C8" s="25"/>
      <c r="D8" s="25"/>
      <c r="E8" s="30" t="s">
        <v>9</v>
      </c>
      <c r="F8" s="12">
        <v>179030000</v>
      </c>
      <c r="G8" s="12">
        <v>194208000</v>
      </c>
      <c r="H8" s="12">
        <v>203268000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18244000</v>
      </c>
      <c r="G11" s="12">
        <v>20000000</v>
      </c>
      <c r="H11" s="12">
        <v>21000000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9460000</v>
      </c>
      <c r="G20" s="4">
        <f>SUM(G21:G29)</f>
        <v>2200000</v>
      </c>
      <c r="H20" s="4">
        <f>SUM(H21:H29)</f>
        <v>2200000</v>
      </c>
    </row>
    <row r="21" spans="1:8" ht="12.75">
      <c r="A21" s="25"/>
      <c r="B21" s="25"/>
      <c r="C21" s="25"/>
      <c r="D21" s="25"/>
      <c r="E21" s="30" t="s">
        <v>22</v>
      </c>
      <c r="F21" s="21">
        <v>2100000</v>
      </c>
      <c r="G21" s="21">
        <v>2200000</v>
      </c>
      <c r="H21" s="21">
        <v>2200000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3360000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1070642000</v>
      </c>
      <c r="G30" s="20">
        <f>+G5+G6+G7+G20</f>
        <v>1134358000</v>
      </c>
      <c r="H30" s="20">
        <f>+H5+H6+H7+H20</f>
        <v>1146146000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334100000</v>
      </c>
      <c r="G32" s="4">
        <f>SUM(G33:G38)</f>
        <v>790023000</v>
      </c>
      <c r="H32" s="4">
        <f>SUM(H33:H38)</f>
        <v>809548000</v>
      </c>
    </row>
    <row r="33" spans="1:8" ht="12.75">
      <c r="A33" s="25"/>
      <c r="B33" s="25"/>
      <c r="C33" s="25"/>
      <c r="D33" s="25"/>
      <c r="E33" s="30" t="s">
        <v>16</v>
      </c>
      <c r="F33" s="12">
        <v>277407000</v>
      </c>
      <c r="G33" s="12">
        <v>708370000</v>
      </c>
      <c r="H33" s="12">
        <v>716279000</v>
      </c>
    </row>
    <row r="34" spans="1:8" ht="12.75">
      <c r="A34" s="25"/>
      <c r="B34" s="25"/>
      <c r="C34" s="25"/>
      <c r="D34" s="25"/>
      <c r="E34" s="30" t="s">
        <v>34</v>
      </c>
      <c r="F34" s="12">
        <v>13678000</v>
      </c>
      <c r="G34" s="12">
        <v>3055000</v>
      </c>
      <c r="H34" s="12">
        <v>13044000</v>
      </c>
    </row>
    <row r="35" spans="1:8" ht="12.75">
      <c r="A35" s="25"/>
      <c r="B35" s="25"/>
      <c r="C35" s="25"/>
      <c r="D35" s="25"/>
      <c r="E35" s="30" t="s">
        <v>35</v>
      </c>
      <c r="F35" s="12">
        <v>8254000</v>
      </c>
      <c r="G35" s="12">
        <v>13184000</v>
      </c>
      <c r="H35" s="12">
        <v>15000000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34761000</v>
      </c>
      <c r="G37" s="12">
        <v>65414000</v>
      </c>
      <c r="H37" s="12">
        <v>65225000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334100000</v>
      </c>
      <c r="G41" s="36">
        <f>+G32+G39</f>
        <v>790023000</v>
      </c>
      <c r="H41" s="36">
        <f>+H32+H39</f>
        <v>809548000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1404742000</v>
      </c>
      <c r="G42" s="45">
        <f>+G30+G41</f>
        <v>1924381000</v>
      </c>
      <c r="H42" s="45">
        <f>+H30+H41</f>
        <v>1955694000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23500000</v>
      </c>
      <c r="G45" s="5">
        <f>SUM(G47+G53+G59+G65+G71+G77+G83+G89+G95+G101+G107+G113)</f>
        <v>18238000</v>
      </c>
      <c r="H45" s="5">
        <f>SUM(H47+H53+H59+H65+H71+H77+H83+H89+H95+H101+H107+H113)</f>
        <v>19040000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7000000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>
        <v>7000000</v>
      </c>
      <c r="G48" s="9"/>
      <c r="H48" s="10"/>
    </row>
    <row r="49" spans="1:8" ht="12">
      <c r="A49" s="25"/>
      <c r="B49" s="25"/>
      <c r="C49" s="25"/>
      <c r="D49" s="25"/>
      <c r="E49" s="7" t="s">
        <v>59</v>
      </c>
      <c r="F49" s="11"/>
      <c r="G49" s="12"/>
      <c r="H49" s="13"/>
    </row>
    <row r="50" spans="1:8" ht="12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 t="s">
        <v>61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 t="s">
        <v>62</v>
      </c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 hidden="1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16500000</v>
      </c>
      <c r="G59" s="4">
        <f>SUM(G60:G63)</f>
        <v>18238000</v>
      </c>
      <c r="H59" s="4">
        <f>SUM(H60:H63)</f>
        <v>19040000</v>
      </c>
    </row>
    <row r="60" spans="1:8" ht="12">
      <c r="A60" s="25"/>
      <c r="B60" s="25"/>
      <c r="C60" s="25"/>
      <c r="D60" s="25"/>
      <c r="E60" s="7" t="s">
        <v>64</v>
      </c>
      <c r="F60" s="8">
        <v>9000000</v>
      </c>
      <c r="G60" s="9">
        <v>10738000</v>
      </c>
      <c r="H60" s="10">
        <v>11040000</v>
      </c>
    </row>
    <row r="61" spans="1:8" ht="12">
      <c r="A61" s="25"/>
      <c r="B61" s="25"/>
      <c r="C61" s="25"/>
      <c r="D61" s="25"/>
      <c r="E61" s="7" t="s">
        <v>65</v>
      </c>
      <c r="F61" s="11">
        <v>7500000</v>
      </c>
      <c r="G61" s="12">
        <v>7500000</v>
      </c>
      <c r="H61" s="13">
        <v>8000000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23500000</v>
      </c>
      <c r="G118" s="20">
        <f>SUM(G45)</f>
        <v>18238000</v>
      </c>
      <c r="H118" s="20">
        <f>SUM(H45)</f>
        <v>19040000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9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124899000</v>
      </c>
      <c r="G5" s="4">
        <v>135647000</v>
      </c>
      <c r="H5" s="4">
        <v>139570000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83501000</v>
      </c>
      <c r="G7" s="5">
        <f>SUM(G8:G19)</f>
        <v>74773000</v>
      </c>
      <c r="H7" s="5">
        <f>SUM(H8:H19)</f>
        <v>78102000</v>
      </c>
    </row>
    <row r="8" spans="1:8" ht="12.75">
      <c r="A8" s="25"/>
      <c r="B8" s="25"/>
      <c r="C8" s="25"/>
      <c r="D8" s="25"/>
      <c r="E8" s="30" t="s">
        <v>9</v>
      </c>
      <c r="F8" s="12">
        <v>33429000</v>
      </c>
      <c r="G8" s="12">
        <v>35909000</v>
      </c>
      <c r="H8" s="12">
        <v>37390000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22072000</v>
      </c>
      <c r="G11" s="12">
        <v>20000000</v>
      </c>
      <c r="H11" s="12">
        <v>21000000</v>
      </c>
    </row>
    <row r="12" spans="1:8" ht="12.75">
      <c r="A12" s="25"/>
      <c r="B12" s="25"/>
      <c r="C12" s="25"/>
      <c r="D12" s="25"/>
      <c r="E12" s="30" t="s">
        <v>13</v>
      </c>
      <c r="F12" s="21">
        <v>10000000</v>
      </c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18000000</v>
      </c>
      <c r="G16" s="12">
        <v>18864000</v>
      </c>
      <c r="H16" s="12">
        <v>19712000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3089000</v>
      </c>
      <c r="G20" s="4">
        <f>SUM(G21:G29)</f>
        <v>6550000</v>
      </c>
      <c r="H20" s="4">
        <f>SUM(H21:H29)</f>
        <v>1550000</v>
      </c>
    </row>
    <row r="21" spans="1:8" ht="12.75">
      <c r="A21" s="25"/>
      <c r="B21" s="25"/>
      <c r="C21" s="25"/>
      <c r="D21" s="25"/>
      <c r="E21" s="30" t="s">
        <v>22</v>
      </c>
      <c r="F21" s="21">
        <v>1550000</v>
      </c>
      <c r="G21" s="21">
        <v>1550000</v>
      </c>
      <c r="H21" s="21">
        <v>1550000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1539000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>
        <v>5000000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211489000</v>
      </c>
      <c r="G30" s="20">
        <f>+G5+G6+G7+G20</f>
        <v>216970000</v>
      </c>
      <c r="H30" s="20">
        <f>+H5+H6+H7+H20</f>
        <v>219222000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90100000</v>
      </c>
      <c r="G32" s="4">
        <f>SUM(G33:G38)</f>
        <v>10300000</v>
      </c>
      <c r="H32" s="4">
        <f>SUM(H33:H38)</f>
        <v>300000</v>
      </c>
    </row>
    <row r="33" spans="1:8" ht="12.75">
      <c r="A33" s="25"/>
      <c r="B33" s="25"/>
      <c r="C33" s="25"/>
      <c r="D33" s="25"/>
      <c r="E33" s="30" t="s">
        <v>16</v>
      </c>
      <c r="F33" s="12">
        <v>90000000</v>
      </c>
      <c r="G33" s="12">
        <v>10000000</v>
      </c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>
        <v>100000</v>
      </c>
      <c r="G35" s="12">
        <v>300000</v>
      </c>
      <c r="H35" s="12">
        <v>300000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90100000</v>
      </c>
      <c r="G41" s="36">
        <f>+G32+G39</f>
        <v>10300000</v>
      </c>
      <c r="H41" s="36">
        <f>+H32+H39</f>
        <v>300000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301589000</v>
      </c>
      <c r="G42" s="45">
        <f>+G30+G41</f>
        <v>227270000</v>
      </c>
      <c r="H42" s="45">
        <f>+H30+H41</f>
        <v>219522000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21500000</v>
      </c>
      <c r="G45" s="5">
        <f>SUM(G47+G53+G59+G65+G71+G77+G83+G89+G95+G101+G107+G113)</f>
        <v>19500000</v>
      </c>
      <c r="H45" s="5">
        <f>SUM(H47+H53+H59+H65+H71+H77+H83+H89+H95+H101+H107+H113)</f>
        <v>20358000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2000000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>
        <v>2000000</v>
      </c>
      <c r="G48" s="9"/>
      <c r="H48" s="10"/>
    </row>
    <row r="49" spans="1:8" ht="12">
      <c r="A49" s="25"/>
      <c r="B49" s="25"/>
      <c r="C49" s="25"/>
      <c r="D49" s="25"/>
      <c r="E49" s="7" t="s">
        <v>59</v>
      </c>
      <c r="F49" s="11"/>
      <c r="G49" s="12"/>
      <c r="H49" s="13"/>
    </row>
    <row r="50" spans="1:8" ht="12">
      <c r="A50" s="25"/>
      <c r="B50" s="25"/>
      <c r="C50" s="25"/>
      <c r="D50" s="25"/>
      <c r="E50" s="7" t="s">
        <v>60</v>
      </c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 t="s">
        <v>61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 t="s">
        <v>62</v>
      </c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19500000</v>
      </c>
      <c r="G59" s="4">
        <f>SUM(G60:G63)</f>
        <v>19500000</v>
      </c>
      <c r="H59" s="4">
        <f>SUM(H60:H63)</f>
        <v>20358000</v>
      </c>
    </row>
    <row r="60" spans="1:8" ht="12">
      <c r="A60" s="25"/>
      <c r="B60" s="25"/>
      <c r="C60" s="25"/>
      <c r="D60" s="25"/>
      <c r="E60" s="7" t="s">
        <v>64</v>
      </c>
      <c r="F60" s="8">
        <v>12500000</v>
      </c>
      <c r="G60" s="9">
        <v>12000000</v>
      </c>
      <c r="H60" s="10">
        <v>12358000</v>
      </c>
    </row>
    <row r="61" spans="1:8" ht="12">
      <c r="A61" s="25"/>
      <c r="B61" s="25"/>
      <c r="C61" s="25"/>
      <c r="D61" s="25"/>
      <c r="E61" s="7" t="s">
        <v>65</v>
      </c>
      <c r="F61" s="11">
        <v>7000000</v>
      </c>
      <c r="G61" s="12">
        <v>7500000</v>
      </c>
      <c r="H61" s="13">
        <v>8000000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21500000</v>
      </c>
      <c r="G118" s="20">
        <f>SUM(G45)</f>
        <v>19500000</v>
      </c>
      <c r="H118" s="20">
        <f>SUM(H45)</f>
        <v>20358000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3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157951000</v>
      </c>
      <c r="G5" s="4">
        <v>172194000</v>
      </c>
      <c r="H5" s="4">
        <v>177020000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87116000</v>
      </c>
      <c r="G7" s="5">
        <f>SUM(G8:G19)</f>
        <v>68572000</v>
      </c>
      <c r="H7" s="5">
        <f>SUM(H8:H19)</f>
        <v>70690000</v>
      </c>
    </row>
    <row r="8" spans="1:8" ht="12.75">
      <c r="A8" s="25"/>
      <c r="B8" s="25"/>
      <c r="C8" s="25"/>
      <c r="D8" s="25"/>
      <c r="E8" s="30" t="s">
        <v>9</v>
      </c>
      <c r="F8" s="12">
        <v>27716000</v>
      </c>
      <c r="G8" s="12">
        <v>29698000</v>
      </c>
      <c r="H8" s="12">
        <v>30882000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40400000</v>
      </c>
      <c r="G11" s="12">
        <v>20000000</v>
      </c>
      <c r="H11" s="12">
        <v>21000000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19000000</v>
      </c>
      <c r="G16" s="12">
        <v>18874000</v>
      </c>
      <c r="H16" s="12">
        <v>18808000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6850000</v>
      </c>
      <c r="G20" s="4">
        <f>SUM(G21:G29)</f>
        <v>6950000</v>
      </c>
      <c r="H20" s="4">
        <f>SUM(H21:H29)</f>
        <v>1950000</v>
      </c>
    </row>
    <row r="21" spans="1:8" ht="12.75">
      <c r="A21" s="25"/>
      <c r="B21" s="25"/>
      <c r="C21" s="25"/>
      <c r="D21" s="25"/>
      <c r="E21" s="30" t="s">
        <v>22</v>
      </c>
      <c r="F21" s="21">
        <v>1750000</v>
      </c>
      <c r="G21" s="21">
        <v>1950000</v>
      </c>
      <c r="H21" s="21">
        <v>1950000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>
        <v>5000000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251917000</v>
      </c>
      <c r="G30" s="20">
        <f>+G5+G6+G7+G20</f>
        <v>247716000</v>
      </c>
      <c r="H30" s="20">
        <f>+H5+H6+H7+H20</f>
        <v>249660000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251917000</v>
      </c>
      <c r="G42" s="45">
        <f>+G30+G41</f>
        <v>247716000</v>
      </c>
      <c r="H42" s="45">
        <f>+H30+H41</f>
        <v>249660000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21800000</v>
      </c>
      <c r="G45" s="5">
        <f>SUM(G47+G53+G59+G65+G71+G77+G83+G89+G95+G101+G107+G113)</f>
        <v>19000000</v>
      </c>
      <c r="H45" s="5">
        <f>SUM(H47+H53+H59+H65+H71+H77+H83+H89+H95+H101+H107+H113)</f>
        <v>19836000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4000000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>
        <v>2000000</v>
      </c>
      <c r="G48" s="9"/>
      <c r="H48" s="10"/>
    </row>
    <row r="49" spans="1:8" ht="12">
      <c r="A49" s="25"/>
      <c r="B49" s="25"/>
      <c r="C49" s="25"/>
      <c r="D49" s="25"/>
      <c r="E49" s="7" t="s">
        <v>59</v>
      </c>
      <c r="F49" s="11">
        <v>1000000</v>
      </c>
      <c r="G49" s="12"/>
      <c r="H49" s="13"/>
    </row>
    <row r="50" spans="1:8" ht="12">
      <c r="A50" s="25"/>
      <c r="B50" s="25"/>
      <c r="C50" s="25"/>
      <c r="D50" s="25"/>
      <c r="E50" s="7" t="s">
        <v>60</v>
      </c>
      <c r="F50" s="11">
        <v>1000000</v>
      </c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 t="s">
        <v>61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 t="s">
        <v>62</v>
      </c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17800000</v>
      </c>
      <c r="G59" s="4">
        <f>SUM(G60:G63)</f>
        <v>19000000</v>
      </c>
      <c r="H59" s="4">
        <f>SUM(H60:H63)</f>
        <v>19836000</v>
      </c>
    </row>
    <row r="60" spans="1:8" ht="12">
      <c r="A60" s="25"/>
      <c r="B60" s="25"/>
      <c r="C60" s="25"/>
      <c r="D60" s="25"/>
      <c r="E60" s="7" t="s">
        <v>64</v>
      </c>
      <c r="F60" s="8">
        <v>10800000</v>
      </c>
      <c r="G60" s="9">
        <v>11500000</v>
      </c>
      <c r="H60" s="10">
        <v>11836000</v>
      </c>
    </row>
    <row r="61" spans="1:8" ht="12">
      <c r="A61" s="25"/>
      <c r="B61" s="25"/>
      <c r="C61" s="25"/>
      <c r="D61" s="25"/>
      <c r="E61" s="7" t="s">
        <v>65</v>
      </c>
      <c r="F61" s="11">
        <v>7000000</v>
      </c>
      <c r="G61" s="12">
        <v>7500000</v>
      </c>
      <c r="H61" s="13">
        <v>8000000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21800000</v>
      </c>
      <c r="G118" s="20">
        <f>SUM(G45)</f>
        <v>19000000</v>
      </c>
      <c r="H118" s="20">
        <f>SUM(H45)</f>
        <v>19836000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9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471790000</v>
      </c>
      <c r="G5" s="4">
        <v>509779000</v>
      </c>
      <c r="H5" s="4">
        <v>520151000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221487000</v>
      </c>
      <c r="G7" s="5">
        <f>SUM(G8:G19)</f>
        <v>213472000</v>
      </c>
      <c r="H7" s="5">
        <f>SUM(H8:H19)</f>
        <v>227967000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18513000</v>
      </c>
      <c r="G11" s="12">
        <v>14000000</v>
      </c>
      <c r="H11" s="12">
        <v>16000000</v>
      </c>
    </row>
    <row r="12" spans="1:8" ht="12.75">
      <c r="A12" s="25"/>
      <c r="B12" s="25"/>
      <c r="C12" s="25"/>
      <c r="D12" s="25"/>
      <c r="E12" s="30" t="s">
        <v>13</v>
      </c>
      <c r="F12" s="21">
        <v>15000000</v>
      </c>
      <c r="G12" s="21">
        <v>20000000</v>
      </c>
      <c r="H12" s="21">
        <v>25000000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45000000</v>
      </c>
      <c r="G16" s="12">
        <v>45160000</v>
      </c>
      <c r="H16" s="12">
        <v>46782000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142974000</v>
      </c>
      <c r="G18" s="12">
        <v>134312000</v>
      </c>
      <c r="H18" s="12">
        <v>140185000</v>
      </c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9252000</v>
      </c>
      <c r="G20" s="4">
        <f>SUM(G21:G29)</f>
        <v>1650000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1550000</v>
      </c>
      <c r="G21" s="21">
        <v>1650000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7702000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702529000</v>
      </c>
      <c r="G30" s="20">
        <f>+G5+G6+G7+G20</f>
        <v>724901000</v>
      </c>
      <c r="H30" s="20">
        <f>+H5+H6+H7+H20</f>
        <v>749818000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25733000</v>
      </c>
      <c r="G32" s="4">
        <f>SUM(G33:G38)</f>
        <v>28260000</v>
      </c>
      <c r="H32" s="4">
        <f>SUM(H33:H38)</f>
        <v>53969000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25633000</v>
      </c>
      <c r="G34" s="12">
        <v>25260000</v>
      </c>
      <c r="H34" s="12">
        <v>50969000</v>
      </c>
    </row>
    <row r="35" spans="1:8" ht="12.75">
      <c r="A35" s="25"/>
      <c r="B35" s="25"/>
      <c r="C35" s="25"/>
      <c r="D35" s="25"/>
      <c r="E35" s="30" t="s">
        <v>35</v>
      </c>
      <c r="F35" s="12">
        <v>100000</v>
      </c>
      <c r="G35" s="12">
        <v>3000000</v>
      </c>
      <c r="H35" s="12">
        <v>3000000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25733000</v>
      </c>
      <c r="G41" s="36">
        <f>+G32+G39</f>
        <v>28260000</v>
      </c>
      <c r="H41" s="36">
        <f>+H32+H39</f>
        <v>53969000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728262000</v>
      </c>
      <c r="G42" s="45">
        <f>+G30+G41</f>
        <v>753161000</v>
      </c>
      <c r="H42" s="45">
        <f>+H30+H41</f>
        <v>803787000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23758000</v>
      </c>
      <c r="G45" s="5">
        <f>SUM(G47+G53+G59+G65+G71+G77+G83+G89+G95+G101+G107+G113)</f>
        <v>23026000</v>
      </c>
      <c r="H45" s="5">
        <f>SUM(H47+H53+H59+H65+H71+H77+H83+H89+H95+H101+H107+H113)</f>
        <v>24012000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1537000</v>
      </c>
      <c r="G47" s="4">
        <f>SUM(G48:G51)</f>
        <v>26000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/>
      <c r="G48" s="9"/>
      <c r="H48" s="10"/>
    </row>
    <row r="49" spans="1:8" ht="12">
      <c r="A49" s="25"/>
      <c r="B49" s="25"/>
      <c r="C49" s="25"/>
      <c r="D49" s="25"/>
      <c r="E49" s="7" t="s">
        <v>59</v>
      </c>
      <c r="F49" s="11">
        <v>1000000</v>
      </c>
      <c r="G49" s="12"/>
      <c r="H49" s="13"/>
    </row>
    <row r="50" spans="1:8" ht="12">
      <c r="A50" s="25"/>
      <c r="B50" s="25"/>
      <c r="C50" s="25"/>
      <c r="D50" s="25"/>
      <c r="E50" s="7" t="s">
        <v>60</v>
      </c>
      <c r="F50" s="11">
        <v>537000</v>
      </c>
      <c r="G50" s="12">
        <v>26000</v>
      </c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 t="s">
        <v>61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5"/>
      <c r="B54" s="25"/>
      <c r="C54" s="25"/>
      <c r="D54" s="25"/>
      <c r="E54" s="7" t="s">
        <v>62</v>
      </c>
      <c r="F54" s="8"/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 hidden="1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22221000</v>
      </c>
      <c r="G59" s="4">
        <f>SUM(G60:G63)</f>
        <v>23000000</v>
      </c>
      <c r="H59" s="4">
        <f>SUM(H60:H63)</f>
        <v>24012000</v>
      </c>
    </row>
    <row r="60" spans="1:8" ht="12">
      <c r="A60" s="25"/>
      <c r="B60" s="25"/>
      <c r="C60" s="25"/>
      <c r="D60" s="25"/>
      <c r="E60" s="7" t="s">
        <v>64</v>
      </c>
      <c r="F60" s="8">
        <v>14221000</v>
      </c>
      <c r="G60" s="9">
        <v>14500000</v>
      </c>
      <c r="H60" s="10">
        <v>15012000</v>
      </c>
    </row>
    <row r="61" spans="1:8" ht="12">
      <c r="A61" s="25"/>
      <c r="B61" s="25"/>
      <c r="C61" s="25"/>
      <c r="D61" s="25"/>
      <c r="E61" s="7" t="s">
        <v>65</v>
      </c>
      <c r="F61" s="11">
        <v>8000000</v>
      </c>
      <c r="G61" s="12">
        <v>8500000</v>
      </c>
      <c r="H61" s="13">
        <v>9000000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23758000</v>
      </c>
      <c r="G118" s="20">
        <f>SUM(G45)</f>
        <v>23026000</v>
      </c>
      <c r="H118" s="20">
        <f>SUM(H45)</f>
        <v>24012000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BreakPreview" zoomScale="60" zoomScalePageLayoutView="0" workbookViewId="0" topLeftCell="A36">
      <selection activeCell="E37" sqref="E3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">
      <c r="A2" s="25"/>
      <c r="B2" s="25"/>
      <c r="C2" s="25"/>
      <c r="D2" s="25"/>
      <c r="E2" s="38"/>
      <c r="F2" s="38"/>
      <c r="G2" s="38"/>
      <c r="H2" s="38"/>
    </row>
    <row r="3" spans="1:8" ht="25.5">
      <c r="A3" s="25"/>
      <c r="B3" s="25"/>
      <c r="C3" s="25"/>
      <c r="D3" s="25"/>
      <c r="E3" s="26" t="s">
        <v>49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229859000</v>
      </c>
      <c r="G5" s="4">
        <v>244925000</v>
      </c>
      <c r="H5" s="4">
        <v>246009000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121254000</v>
      </c>
      <c r="G7" s="5">
        <f>SUM(G8:G19)</f>
        <v>133070000</v>
      </c>
      <c r="H7" s="5">
        <f>SUM(H8:H19)</f>
        <v>139104000</v>
      </c>
    </row>
    <row r="8" spans="1:8" ht="12.75">
      <c r="A8" s="25"/>
      <c r="B8" s="25"/>
      <c r="C8" s="25"/>
      <c r="D8" s="25"/>
      <c r="E8" s="30" t="s">
        <v>9</v>
      </c>
      <c r="F8" s="12">
        <v>70035000</v>
      </c>
      <c r="G8" s="12">
        <v>75708000</v>
      </c>
      <c r="H8" s="12">
        <v>79094000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11219000</v>
      </c>
      <c r="G11" s="12">
        <v>16942000</v>
      </c>
      <c r="H11" s="12">
        <v>19204000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40000000</v>
      </c>
      <c r="G16" s="12">
        <v>40420000</v>
      </c>
      <c r="H16" s="12">
        <v>40806000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2550000</v>
      </c>
      <c r="G20" s="4">
        <f>SUM(G21:G29)</f>
        <v>2850000</v>
      </c>
      <c r="H20" s="4">
        <f>SUM(H21:H29)</f>
        <v>2850000</v>
      </c>
    </row>
    <row r="21" spans="1:8" ht="12.75">
      <c r="A21" s="25"/>
      <c r="B21" s="25"/>
      <c r="C21" s="25"/>
      <c r="D21" s="25"/>
      <c r="E21" s="30" t="s">
        <v>22</v>
      </c>
      <c r="F21" s="21">
        <v>2550000</v>
      </c>
      <c r="G21" s="21">
        <v>2850000</v>
      </c>
      <c r="H21" s="21">
        <v>2850000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/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353663000</v>
      </c>
      <c r="G30" s="20">
        <f>+G5+G6+G7+G20</f>
        <v>380845000</v>
      </c>
      <c r="H30" s="20">
        <f>+H5+H6+H7+H20</f>
        <v>387963000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2037000</v>
      </c>
      <c r="G32" s="4">
        <f>SUM(G33:G38)</f>
        <v>34130000</v>
      </c>
      <c r="H32" s="4">
        <f>SUM(H33:H38)</f>
        <v>60644000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2037000</v>
      </c>
      <c r="G34" s="12">
        <v>34130000</v>
      </c>
      <c r="H34" s="12">
        <v>60644000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2037000</v>
      </c>
      <c r="G41" s="36">
        <f>+G32+G39</f>
        <v>34130000</v>
      </c>
      <c r="H41" s="36">
        <f>+H32+H39</f>
        <v>60644000</v>
      </c>
    </row>
    <row r="42" spans="1:8" ht="13.5">
      <c r="A42" s="25"/>
      <c r="B42" s="25"/>
      <c r="C42" s="25"/>
      <c r="D42" s="25"/>
      <c r="E42" s="44" t="s">
        <v>39</v>
      </c>
      <c r="F42" s="45">
        <f>+F30+F41</f>
        <v>355700000</v>
      </c>
      <c r="G42" s="45">
        <f>+G30+G41</f>
        <v>414975000</v>
      </c>
      <c r="H42" s="45">
        <f>+H30+H41</f>
        <v>448607000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53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54</v>
      </c>
      <c r="F45" s="5">
        <f>SUM(F47+F53+F59+F65+F71+F77+F83+F89+F95+F101+F107+F113)</f>
        <v>46500000</v>
      </c>
      <c r="G45" s="5">
        <f>SUM(G47+G53+G59+G65+G71+G77+G83+G89+G95+G101+G107+G113)</f>
        <v>21500000</v>
      </c>
      <c r="H45" s="5">
        <f>SUM(H47+H53+H59+H65+H71+H77+H83+H89+H95+H101+H107+H113)</f>
        <v>22446000</v>
      </c>
    </row>
    <row r="46" spans="1:8" ht="12.75">
      <c r="A46" s="25"/>
      <c r="B46" s="25"/>
      <c r="C46" s="25"/>
      <c r="D46" s="25"/>
      <c r="E46" s="6" t="s">
        <v>55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57</v>
      </c>
      <c r="F47" s="4">
        <f>SUM(F48:F51)</f>
        <v>1500000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58</v>
      </c>
      <c r="F48" s="8"/>
      <c r="G48" s="9"/>
      <c r="H48" s="10"/>
    </row>
    <row r="49" spans="1:8" ht="12">
      <c r="A49" s="25"/>
      <c r="B49" s="25"/>
      <c r="C49" s="25"/>
      <c r="D49" s="25"/>
      <c r="E49" s="7" t="s">
        <v>59</v>
      </c>
      <c r="F49" s="11">
        <v>1000000</v>
      </c>
      <c r="G49" s="12"/>
      <c r="H49" s="13"/>
    </row>
    <row r="50" spans="1:8" ht="12">
      <c r="A50" s="25"/>
      <c r="B50" s="25"/>
      <c r="C50" s="25"/>
      <c r="D50" s="25"/>
      <c r="E50" s="7" t="s">
        <v>60</v>
      </c>
      <c r="F50" s="11">
        <v>500000</v>
      </c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61</v>
      </c>
      <c r="F53" s="4">
        <f>SUM(F54:F57)</f>
        <v>26000000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62</v>
      </c>
      <c r="F54" s="8">
        <v>26000000</v>
      </c>
      <c r="G54" s="9"/>
      <c r="H54" s="10"/>
    </row>
    <row r="55" spans="1:8" ht="12" hidden="1">
      <c r="A55" s="25"/>
      <c r="B55" s="25"/>
      <c r="C55" s="25"/>
      <c r="D55" s="25"/>
      <c r="E55" s="7"/>
      <c r="F55" s="11"/>
      <c r="G55" s="12"/>
      <c r="H55" s="13"/>
    </row>
    <row r="56" spans="1:8" ht="12" hidden="1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63</v>
      </c>
      <c r="F59" s="4">
        <f>SUM(F60:F63)</f>
        <v>19000000</v>
      </c>
      <c r="G59" s="4">
        <f>SUM(G60:G63)</f>
        <v>21500000</v>
      </c>
      <c r="H59" s="4">
        <f>SUM(H60:H63)</f>
        <v>22446000</v>
      </c>
    </row>
    <row r="60" spans="1:8" ht="12">
      <c r="A60" s="25"/>
      <c r="B60" s="25"/>
      <c r="C60" s="25"/>
      <c r="D60" s="25"/>
      <c r="E60" s="7" t="s">
        <v>64</v>
      </c>
      <c r="F60" s="8">
        <v>12000000</v>
      </c>
      <c r="G60" s="9">
        <v>14500000</v>
      </c>
      <c r="H60" s="10">
        <v>14946000</v>
      </c>
    </row>
    <row r="61" spans="1:8" ht="12">
      <c r="A61" s="25"/>
      <c r="B61" s="25"/>
      <c r="C61" s="25"/>
      <c r="D61" s="25"/>
      <c r="E61" s="7" t="s">
        <v>65</v>
      </c>
      <c r="F61" s="11">
        <v>7000000</v>
      </c>
      <c r="G61" s="12">
        <v>7000000</v>
      </c>
      <c r="H61" s="13">
        <v>7500000</v>
      </c>
    </row>
    <row r="62" spans="1:8" ht="12">
      <c r="A62" s="25"/>
      <c r="B62" s="25"/>
      <c r="C62" s="25"/>
      <c r="D62" s="25"/>
      <c r="E62" s="7" t="s">
        <v>66</v>
      </c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5"/>
      <c r="B66" s="25"/>
      <c r="C66" s="25"/>
      <c r="D66" s="25"/>
      <c r="E66" s="7"/>
      <c r="F66" s="8"/>
      <c r="G66" s="9"/>
      <c r="H66" s="10"/>
    </row>
    <row r="67" spans="1:8" ht="12" hidden="1">
      <c r="A67" s="25"/>
      <c r="B67" s="25"/>
      <c r="C67" s="25"/>
      <c r="D67" s="25"/>
      <c r="E67" s="7"/>
      <c r="F67" s="11"/>
      <c r="G67" s="12"/>
      <c r="H67" s="13"/>
    </row>
    <row r="68" spans="1:8" ht="12" hidden="1">
      <c r="A68" s="25"/>
      <c r="B68" s="25"/>
      <c r="C68" s="25"/>
      <c r="D68" s="25"/>
      <c r="E68" s="7"/>
      <c r="F68" s="11"/>
      <c r="G68" s="12"/>
      <c r="H68" s="13"/>
    </row>
    <row r="69" spans="1:8" ht="12" hidden="1">
      <c r="A69" s="25"/>
      <c r="B69" s="25"/>
      <c r="C69" s="25"/>
      <c r="D69" s="25"/>
      <c r="E69" s="7"/>
      <c r="F69" s="14"/>
      <c r="G69" s="15"/>
      <c r="H69" s="16"/>
    </row>
    <row r="70" spans="1:8" ht="12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5"/>
      <c r="B72" s="25"/>
      <c r="C72" s="25"/>
      <c r="D72" s="25"/>
      <c r="E72" s="7"/>
      <c r="F72" s="8"/>
      <c r="G72" s="9"/>
      <c r="H72" s="10"/>
    </row>
    <row r="73" spans="1:8" ht="12" hidden="1">
      <c r="A73" s="25"/>
      <c r="B73" s="25"/>
      <c r="C73" s="25"/>
      <c r="D73" s="25"/>
      <c r="E73" s="7"/>
      <c r="F73" s="11"/>
      <c r="G73" s="12"/>
      <c r="H73" s="13"/>
    </row>
    <row r="74" spans="1:8" ht="12" hidden="1">
      <c r="A74" s="25"/>
      <c r="B74" s="25"/>
      <c r="C74" s="25"/>
      <c r="D74" s="25"/>
      <c r="E74" s="7"/>
      <c r="F74" s="11"/>
      <c r="G74" s="12"/>
      <c r="H74" s="13"/>
    </row>
    <row r="75" spans="1:8" ht="12" hidden="1">
      <c r="A75" s="25"/>
      <c r="B75" s="25"/>
      <c r="C75" s="25"/>
      <c r="D75" s="25"/>
      <c r="E75" s="7"/>
      <c r="F75" s="14"/>
      <c r="G75" s="15"/>
      <c r="H75" s="16"/>
    </row>
    <row r="76" spans="1:8" ht="12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5"/>
      <c r="B78" s="25"/>
      <c r="C78" s="25"/>
      <c r="D78" s="25"/>
      <c r="E78" s="7"/>
      <c r="F78" s="8"/>
      <c r="G78" s="9"/>
      <c r="H78" s="10"/>
    </row>
    <row r="79" spans="1:8" ht="12" hidden="1">
      <c r="A79" s="25"/>
      <c r="B79" s="25"/>
      <c r="C79" s="25"/>
      <c r="D79" s="25"/>
      <c r="E79" s="7"/>
      <c r="F79" s="11"/>
      <c r="G79" s="12"/>
      <c r="H79" s="13"/>
    </row>
    <row r="80" spans="1:8" ht="12" hidden="1">
      <c r="A80" s="25"/>
      <c r="B80" s="25"/>
      <c r="C80" s="25"/>
      <c r="D80" s="25"/>
      <c r="E80" s="7"/>
      <c r="F80" s="11"/>
      <c r="G80" s="12"/>
      <c r="H80" s="13"/>
    </row>
    <row r="81" spans="1:8" ht="12" hidden="1">
      <c r="A81" s="25"/>
      <c r="B81" s="25"/>
      <c r="C81" s="25"/>
      <c r="D81" s="25"/>
      <c r="E81" s="7"/>
      <c r="F81" s="14"/>
      <c r="G81" s="15"/>
      <c r="H81" s="16"/>
    </row>
    <row r="82" spans="1:8" ht="12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5"/>
      <c r="B84" s="25"/>
      <c r="C84" s="25"/>
      <c r="D84" s="25"/>
      <c r="E84" s="7"/>
      <c r="F84" s="8"/>
      <c r="G84" s="9"/>
      <c r="H84" s="10"/>
    </row>
    <row r="85" spans="1:8" ht="12" hidden="1">
      <c r="A85" s="25"/>
      <c r="B85" s="25"/>
      <c r="C85" s="25"/>
      <c r="D85" s="25"/>
      <c r="E85" s="7"/>
      <c r="F85" s="11"/>
      <c r="G85" s="12"/>
      <c r="H85" s="13"/>
    </row>
    <row r="86" spans="1:8" ht="12" hidden="1">
      <c r="A86" s="25"/>
      <c r="B86" s="25"/>
      <c r="C86" s="25"/>
      <c r="D86" s="25"/>
      <c r="E86" s="7"/>
      <c r="F86" s="11"/>
      <c r="G86" s="12"/>
      <c r="H86" s="13"/>
    </row>
    <row r="87" spans="1:8" ht="12" hidden="1">
      <c r="A87" s="25"/>
      <c r="B87" s="25"/>
      <c r="C87" s="25"/>
      <c r="D87" s="25"/>
      <c r="E87" s="7"/>
      <c r="F87" s="14"/>
      <c r="G87" s="15"/>
      <c r="H87" s="16"/>
    </row>
    <row r="88" spans="1:8" ht="12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5"/>
      <c r="B90" s="25"/>
      <c r="C90" s="25"/>
      <c r="D90" s="25"/>
      <c r="E90" s="7"/>
      <c r="F90" s="8"/>
      <c r="G90" s="9"/>
      <c r="H90" s="10"/>
    </row>
    <row r="91" spans="1:8" ht="12" hidden="1">
      <c r="A91" s="25"/>
      <c r="B91" s="25"/>
      <c r="C91" s="25"/>
      <c r="D91" s="25"/>
      <c r="E91" s="7"/>
      <c r="F91" s="11"/>
      <c r="G91" s="12"/>
      <c r="H91" s="13"/>
    </row>
    <row r="92" spans="1:8" ht="12" hidden="1">
      <c r="A92" s="25"/>
      <c r="B92" s="25"/>
      <c r="C92" s="25"/>
      <c r="D92" s="25"/>
      <c r="E92" s="7"/>
      <c r="F92" s="11"/>
      <c r="G92" s="12"/>
      <c r="H92" s="13"/>
    </row>
    <row r="93" spans="1:8" ht="12" hidden="1">
      <c r="A93" s="25"/>
      <c r="B93" s="25"/>
      <c r="C93" s="25"/>
      <c r="D93" s="25"/>
      <c r="E93" s="7"/>
      <c r="F93" s="14"/>
      <c r="G93" s="15"/>
      <c r="H93" s="16"/>
    </row>
    <row r="94" spans="1:8" ht="12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5"/>
      <c r="B96" s="25"/>
      <c r="C96" s="25"/>
      <c r="D96" s="25"/>
      <c r="E96" s="7"/>
      <c r="F96" s="8"/>
      <c r="G96" s="9"/>
      <c r="H96" s="10"/>
    </row>
    <row r="97" spans="1:8" ht="12" hidden="1">
      <c r="A97" s="25"/>
      <c r="B97" s="25"/>
      <c r="C97" s="25"/>
      <c r="D97" s="25"/>
      <c r="E97" s="7"/>
      <c r="F97" s="11"/>
      <c r="G97" s="12"/>
      <c r="H97" s="13"/>
    </row>
    <row r="98" spans="1:8" ht="12" hidden="1">
      <c r="A98" s="25"/>
      <c r="B98" s="25"/>
      <c r="C98" s="25"/>
      <c r="D98" s="25"/>
      <c r="E98" s="7"/>
      <c r="F98" s="11"/>
      <c r="G98" s="12"/>
      <c r="H98" s="13"/>
    </row>
    <row r="99" spans="1:8" ht="12" hidden="1">
      <c r="A99" s="25"/>
      <c r="B99" s="25"/>
      <c r="C99" s="25"/>
      <c r="D99" s="25"/>
      <c r="E99" s="7"/>
      <c r="F99" s="14"/>
      <c r="G99" s="15"/>
      <c r="H99" s="16"/>
    </row>
    <row r="100" spans="1:8" ht="12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7"/>
      <c r="F102" s="8"/>
      <c r="G102" s="9"/>
      <c r="H102" s="10"/>
    </row>
    <row r="103" spans="5:8" ht="12" hidden="1">
      <c r="E103" s="7"/>
      <c r="F103" s="11"/>
      <c r="G103" s="12"/>
      <c r="H103" s="13"/>
    </row>
    <row r="104" spans="5:8" ht="12" hidden="1">
      <c r="E104" s="7"/>
      <c r="F104" s="11"/>
      <c r="G104" s="12"/>
      <c r="H104" s="13"/>
    </row>
    <row r="105" spans="5:8" ht="12" hidden="1">
      <c r="E105" s="7"/>
      <c r="F105" s="14"/>
      <c r="G105" s="15"/>
      <c r="H105" s="16"/>
    </row>
    <row r="106" spans="5:8" ht="12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7"/>
      <c r="F108" s="8"/>
      <c r="G108" s="9"/>
      <c r="H108" s="10"/>
    </row>
    <row r="109" spans="5:8" ht="12" hidden="1">
      <c r="E109" s="7"/>
      <c r="F109" s="11"/>
      <c r="G109" s="12"/>
      <c r="H109" s="13"/>
    </row>
    <row r="110" spans="5:8" ht="12" hidden="1">
      <c r="E110" s="7"/>
      <c r="F110" s="11"/>
      <c r="G110" s="12"/>
      <c r="H110" s="13"/>
    </row>
    <row r="111" spans="5:8" ht="12" hidden="1">
      <c r="E111" s="7"/>
      <c r="F111" s="14"/>
      <c r="G111" s="15"/>
      <c r="H111" s="16"/>
    </row>
    <row r="112" spans="5:8" ht="12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7"/>
      <c r="F114" s="8"/>
      <c r="G114" s="9"/>
      <c r="H114" s="10"/>
    </row>
    <row r="115" spans="5:8" ht="12" hidden="1">
      <c r="E115" s="7"/>
      <c r="F115" s="11"/>
      <c r="G115" s="12"/>
      <c r="H115" s="13"/>
    </row>
    <row r="116" spans="5:8" ht="12" hidden="1">
      <c r="E116" s="7"/>
      <c r="F116" s="11"/>
      <c r="G116" s="12"/>
      <c r="H116" s="13"/>
    </row>
    <row r="117" spans="5:8" ht="12" hidden="1">
      <c r="E117" s="7"/>
      <c r="F117" s="14"/>
      <c r="G117" s="15"/>
      <c r="H117" s="16"/>
    </row>
    <row r="118" spans="5:8" ht="12.75">
      <c r="E118" s="19" t="s">
        <v>56</v>
      </c>
      <c r="F118" s="20">
        <f>SUM(F45)</f>
        <v>46500000</v>
      </c>
      <c r="G118" s="20">
        <f>SUM(G45)</f>
        <v>21500000</v>
      </c>
      <c r="H118" s="20">
        <f>SUM(H45)</f>
        <v>22446000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Yolanda Maphumulo</cp:lastModifiedBy>
  <dcterms:created xsi:type="dcterms:W3CDTF">2021-04-07T05:59:45Z</dcterms:created>
  <dcterms:modified xsi:type="dcterms:W3CDTF">2021-04-17T10:53:50Z</dcterms:modified>
  <cp:category/>
  <cp:version/>
  <cp:contentType/>
  <cp:contentStatus/>
</cp:coreProperties>
</file>